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D:\My Documents\Work\administration\לימודי הסמכה\טפסי מעקב לימודים\"/>
    </mc:Choice>
  </mc:AlternateContent>
  <xr:revisionPtr revIDLastSave="0" documentId="13_ncr:1_{AB1AEBF0-A681-46D8-B7DF-8D3F6340DFD1}" xr6:coauthVersionLast="36" xr6:coauthVersionMax="47" xr10:uidLastSave="{00000000-0000-0000-0000-000000000000}"/>
  <bookViews>
    <workbookView xWindow="-105" yWindow="-105" windowWidth="19425" windowHeight="10305" xr2:uid="{00000000-000D-0000-FFFF-FFFF00000000}"/>
  </bookViews>
  <sheets>
    <sheet name="מקצועות חובה" sheetId="1" r:id="rId1"/>
    <sheet name="המגמה הכללית" sheetId="3" r:id="rId2"/>
    <sheet name="המגמה לחומרים" sheetId="4" r:id="rId3"/>
    <sheet name="טכנולוגיות סביבתיות" sheetId="5" r:id="rId4"/>
    <sheet name="תהליכים ביוכימיים" sheetId="6" r:id="rId5"/>
    <sheet name="המגמה הכמותית " sheetId="7" r:id="rId6"/>
    <sheet name="מקצועות בחירה נוספים" sheetId="8"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5" i="6" l="1"/>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L2" i="6" l="1"/>
  <c r="L2" i="5"/>
  <c r="Q7" i="8" l="1"/>
  <c r="M7" i="8"/>
  <c r="H7" i="8"/>
  <c r="C7" i="8"/>
  <c r="E45" i="7"/>
  <c r="E44" i="7"/>
  <c r="E43" i="7"/>
  <c r="E42" i="7"/>
  <c r="E40" i="7"/>
  <c r="E39" i="7"/>
  <c r="E38" i="7"/>
  <c r="E37" i="7"/>
  <c r="E36" i="7"/>
  <c r="E35" i="7"/>
  <c r="E34" i="7"/>
  <c r="E33" i="7"/>
  <c r="E32" i="7"/>
  <c r="E31" i="7"/>
  <c r="E30" i="7"/>
  <c r="E29" i="7"/>
  <c r="E28" i="7"/>
  <c r="E27" i="7"/>
  <c r="E26" i="7"/>
  <c r="E21" i="7"/>
  <c r="E19" i="7"/>
  <c r="E18" i="7"/>
  <c r="E17" i="7"/>
  <c r="E16" i="7"/>
  <c r="E15" i="7"/>
  <c r="E14" i="7"/>
  <c r="L11" i="7" s="1"/>
  <c r="E25" i="6"/>
  <c r="E19" i="6"/>
  <c r="E18" i="6"/>
  <c r="E17" i="6"/>
  <c r="E16" i="6"/>
  <c r="E15" i="6"/>
  <c r="E14" i="6"/>
  <c r="E13" i="6"/>
  <c r="E11" i="6"/>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1" i="5"/>
  <c r="E29" i="5"/>
  <c r="E28" i="5"/>
  <c r="E26" i="5"/>
  <c r="E25" i="5"/>
  <c r="E19" i="5"/>
  <c r="E18" i="5"/>
  <c r="E17" i="5"/>
  <c r="E16" i="5"/>
  <c r="E15" i="5"/>
  <c r="E14" i="5"/>
  <c r="E13" i="5"/>
  <c r="E11" i="5"/>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M3" i="4" s="1"/>
  <c r="E21" i="4"/>
  <c r="E19" i="4"/>
  <c r="E18" i="4"/>
  <c r="E17" i="4"/>
  <c r="E16" i="4"/>
  <c r="E15" i="4"/>
  <c r="E14" i="4"/>
  <c r="E13" i="4"/>
  <c r="E12" i="4"/>
  <c r="M2" i="4" s="1"/>
  <c r="E10" i="4"/>
  <c r="E29" i="3"/>
  <c r="E27" i="3"/>
  <c r="E26" i="3"/>
  <c r="E25" i="3"/>
  <c r="E24" i="3"/>
  <c r="E23" i="3"/>
  <c r="K4" i="3" s="1"/>
  <c r="E16" i="3"/>
  <c r="E15" i="3"/>
  <c r="E14" i="3"/>
  <c r="E13" i="3"/>
  <c r="E12" i="3"/>
  <c r="E11" i="3"/>
  <c r="K10" i="3"/>
  <c r="E10" i="3"/>
  <c r="K9" i="3"/>
  <c r="K8" i="3"/>
  <c r="E8" i="3"/>
  <c r="K7" i="3"/>
  <c r="L3" i="5" l="1"/>
  <c r="L5" i="5" s="1"/>
  <c r="L4" i="5"/>
  <c r="L4" i="6"/>
  <c r="K3" i="3"/>
  <c r="K5" i="3" s="1"/>
  <c r="K11" i="3" s="1"/>
  <c r="L12" i="7"/>
  <c r="M5" i="4"/>
  <c r="L14" i="7"/>
  <c r="L3" i="6"/>
  <c r="L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ביאנקו-פלד חבצלת</author>
  </authors>
  <commentList>
    <comment ref="A17" authorId="0" shapeId="0" xr:uid="{00000000-0006-0000-0000-000001000000}">
      <text>
        <r>
          <rPr>
            <sz val="9"/>
            <color indexed="81"/>
            <rFont val="Tahoma"/>
            <family val="2"/>
          </rPr>
          <t>השלמות מתמטיקה</t>
        </r>
      </text>
    </comment>
    <comment ref="E17" authorId="0" shapeId="0" xr:uid="{00000000-0006-0000-0000-000002000000}">
      <text>
        <r>
          <rPr>
            <sz val="9"/>
            <color indexed="81"/>
            <rFont val="Tahoma"/>
            <family val="2"/>
          </rPr>
          <t>חוד"א 2מ
משוואת דיפר רגילות</t>
        </r>
      </text>
    </comment>
    <comment ref="E18" authorId="0" shapeId="0" xr:uid="{00000000-0006-0000-0000-000003000000}">
      <text>
        <r>
          <rPr>
            <sz val="9"/>
            <color indexed="81"/>
            <rFont val="Tahoma"/>
            <family val="2"/>
          </rPr>
          <t>משוואות דיפר רגילות</t>
        </r>
      </text>
    </comment>
    <comment ref="H18" authorId="0" shapeId="0" xr:uid="{00000000-0006-0000-0000-000004000000}">
      <text>
        <r>
          <rPr>
            <sz val="9"/>
            <color indexed="81"/>
            <rFont val="Tahoma"/>
            <family val="2"/>
          </rPr>
          <t>חדו"א 2מ (סמסטר 2)</t>
        </r>
      </text>
    </comment>
    <comment ref="L18" authorId="0" shapeId="0" xr:uid="{00000000-0006-0000-0000-000005000000}">
      <text>
        <r>
          <rPr>
            <sz val="9"/>
            <color indexed="81"/>
            <rFont val="Tahoma"/>
            <family val="2"/>
          </rPr>
          <t>מעבדה להנדסה כימית 1</t>
        </r>
      </text>
    </comment>
    <comment ref="A19" authorId="0" shapeId="0" xr:uid="{00000000-0006-0000-0000-000006000000}">
      <text>
        <r>
          <rPr>
            <sz val="9"/>
            <color indexed="81"/>
            <rFont val="Tahoma"/>
            <family val="2"/>
          </rPr>
          <t>השלמות כימיה</t>
        </r>
      </text>
    </comment>
    <comment ref="E19" authorId="0" shapeId="0" xr:uid="{00000000-0006-0000-0000-000007000000}">
      <text>
        <r>
          <rPr>
            <sz val="9"/>
            <color indexed="81"/>
            <rFont val="Tahoma"/>
            <family val="2"/>
          </rPr>
          <t>מבוא להנדסה כימית
כימיה אורגנית
כימיה אנליטית 1
מבוא לביוכימיה ואנז
מבוא לתכן ראקטורים
כימיה קוונטית</t>
        </r>
      </text>
    </comment>
    <comment ref="E20" authorId="0" shapeId="0" xr:uid="{00000000-0006-0000-0000-000008000000}">
      <text>
        <r>
          <rPr>
            <sz val="9"/>
            <color indexed="81"/>
            <rFont val="Tahoma"/>
            <family val="2"/>
          </rPr>
          <t>מבוא לביוכימיה 
גנטיקה כללית</t>
        </r>
      </text>
    </comment>
    <comment ref="H20" authorId="0" shapeId="0" xr:uid="{00000000-0006-0000-0000-000009000000}">
      <text>
        <r>
          <rPr>
            <sz val="9"/>
            <color indexed="81"/>
            <rFont val="Tahoma"/>
            <family val="2"/>
          </rPr>
          <t>חדו"א 2מ (סמסטר 2)</t>
        </r>
      </text>
    </comment>
    <comment ref="L20" authorId="0" shapeId="0" xr:uid="{00000000-0006-0000-0000-00000A000000}">
      <text>
        <r>
          <rPr>
            <sz val="9"/>
            <color indexed="81"/>
            <rFont val="Tahoma"/>
            <family val="2"/>
          </rPr>
          <t>מעבדה להנדסה כימית 1</t>
        </r>
      </text>
    </comment>
    <comment ref="A21" authorId="0" shapeId="0" xr:uid="{00000000-0006-0000-0000-00000B000000}">
      <text>
        <r>
          <rPr>
            <sz val="9"/>
            <color indexed="81"/>
            <rFont val="Tahoma"/>
            <family val="2"/>
          </rPr>
          <t>אנגלית א</t>
        </r>
      </text>
    </comment>
    <comment ref="A25" authorId="0" shapeId="0" xr:uid="{00000000-0006-0000-0000-00000C000000}">
      <text>
        <r>
          <rPr>
            <sz val="9"/>
            <color indexed="81"/>
            <rFont val="Tahoma"/>
            <family val="2"/>
          </rPr>
          <t>יסודות הכימיה (סמסטר 1)</t>
        </r>
      </text>
    </comment>
    <comment ref="E25" authorId="0" shapeId="0" xr:uid="{00000000-0006-0000-0000-00000D000000}">
      <text>
        <r>
          <rPr>
            <sz val="9"/>
            <color indexed="81"/>
            <rFont val="Tahoma"/>
            <family val="2"/>
          </rPr>
          <t>תרמודינמיקה א
עקרונות הנדסה כימית 1
אנליזת תהליכים
מעבדה לסימולציה</t>
        </r>
      </text>
    </comment>
    <comment ref="H25" authorId="0" shapeId="0" xr:uid="{00000000-0006-0000-0000-00000E000000}">
      <text>
        <r>
          <rPr>
            <sz val="9"/>
            <color indexed="81"/>
            <rFont val="Tahoma"/>
            <family val="2"/>
          </rPr>
          <t>עקרונות הנדסה כימית 1 (סמסטר 4)
משוואות דיפר חלקיות (סמסטר 4)
אנליזת תהליכים (סמסטר 4)
מבוא למחשב פייתון (סמסטר 3)</t>
        </r>
      </text>
    </comment>
    <comment ref="L25" authorId="0" shapeId="0" xr:uid="{00000000-0006-0000-0000-00000F000000}">
      <text>
        <r>
          <rPr>
            <sz val="9"/>
            <color indexed="81"/>
            <rFont val="Tahoma"/>
            <family val="2"/>
          </rPr>
          <t>תהליכי הפרדה
מעבדה הנדסה כימית 1
מעבדה להנדסה כימית 2</t>
        </r>
      </text>
    </comment>
    <comment ref="A26" authorId="0" shapeId="0" xr:uid="{00000000-0006-0000-0000-000010000000}">
      <text>
        <r>
          <rPr>
            <sz val="9"/>
            <color indexed="81"/>
            <rFont val="Tahoma"/>
            <family val="2"/>
          </rPr>
          <t>חדו"א 1מ (סמסטר 1)</t>
        </r>
      </text>
    </comment>
    <comment ref="E26" authorId="0" shapeId="0" xr:uid="{00000000-0006-0000-0000-000011000000}">
      <text>
        <r>
          <rPr>
            <sz val="9"/>
            <color indexed="81"/>
            <rFont val="Tahoma"/>
            <family val="2"/>
          </rPr>
          <t>תרמודינמיקה א
משוואות דיפר חלקיות
כימיה קוונטית</t>
        </r>
      </text>
    </comment>
    <comment ref="H26" authorId="0" shapeId="0" xr:uid="{00000000-0006-0000-0000-000012000000}">
      <text>
        <r>
          <rPr>
            <sz val="9"/>
            <color indexed="81"/>
            <rFont val="Tahoma"/>
            <family val="2"/>
          </rPr>
          <t>יסודות הכימיה (סמסטר 1)
תרמודינמיקה א (סמסטר 3)
עקרונות הנדסה כימית 1 (סמסטר 4)</t>
        </r>
      </text>
    </comment>
    <comment ref="L26" authorId="0" shapeId="0" xr:uid="{00000000-0006-0000-0000-000013000000}">
      <text>
        <r>
          <rPr>
            <sz val="9"/>
            <color indexed="81"/>
            <rFont val="Tahoma"/>
            <family val="2"/>
          </rPr>
          <t>עקרונות תכן ריאקטורים
תיכון תהליכים
מעבדה הנדסה כימית 2 הנדסה ביוכימית</t>
        </r>
      </text>
    </comment>
    <comment ref="A27" authorId="0" shapeId="0" xr:uid="{00000000-0006-0000-0000-000014000000}">
      <text>
        <r>
          <rPr>
            <sz val="9"/>
            <color indexed="81"/>
            <rFont val="Tahoma"/>
            <family val="2"/>
          </rPr>
          <t>השלמות פיזיקה - מכניקה</t>
        </r>
      </text>
    </comment>
    <comment ref="E27" authorId="0" shapeId="0" xr:uid="{00000000-0006-0000-0000-000015000000}">
      <text>
        <r>
          <rPr>
            <sz val="9"/>
            <color indexed="81"/>
            <rFont val="Tahoma"/>
            <family val="2"/>
          </rPr>
          <t>תרמודינמיקה א
עקרונות הנדסה כימית 1</t>
        </r>
      </text>
    </comment>
    <comment ref="H27" authorId="0" shapeId="0" xr:uid="{00000000-0006-0000-0000-000016000000}">
      <text>
        <r>
          <rPr>
            <sz val="9"/>
            <color indexed="81"/>
            <rFont val="Tahoma"/>
            <family val="2"/>
          </rPr>
          <t xml:space="preserve">מעבדה אנליטית 1 (סמסטר 3)
אנליטית 2 (סמסטר 4)
</t>
        </r>
      </text>
    </comment>
    <comment ref="A28" authorId="0" shapeId="0" xr:uid="{00000000-0006-0000-0000-000017000000}">
      <text>
        <r>
          <rPr>
            <sz val="9"/>
            <color indexed="81"/>
            <rFont val="Tahoma"/>
            <family val="2"/>
          </rPr>
          <t>יסודות הכימיה (סמסטר 1)</t>
        </r>
      </text>
    </comment>
    <comment ref="E28" authorId="0" shapeId="0" xr:uid="{00000000-0006-0000-0000-000018000000}">
      <text>
        <r>
          <rPr>
            <sz val="9"/>
            <color indexed="81"/>
            <rFont val="Tahoma"/>
            <family val="2"/>
          </rPr>
          <t>מעבדה בכימיה אורגנית</t>
        </r>
      </text>
    </comment>
    <comment ref="A29" authorId="0" shapeId="0" xr:uid="{00000000-0006-0000-0000-000019000000}">
      <text>
        <r>
          <rPr>
            <sz val="9"/>
            <color indexed="81"/>
            <rFont val="Tahoma"/>
            <family val="2"/>
          </rPr>
          <t>יסודות הכימיה (סמסטר 1)</t>
        </r>
      </text>
    </comment>
    <comment ref="E29" authorId="0" shapeId="0" xr:uid="{00000000-0006-0000-0000-00001A000000}">
      <text>
        <r>
          <rPr>
            <sz val="9"/>
            <color indexed="81"/>
            <rFont val="Tahoma"/>
            <family val="2"/>
          </rPr>
          <t>מעבדה כימיה אנליטית 1
כימיה אנליטית 2</t>
        </r>
      </text>
    </comment>
    <comment ref="H32" authorId="0" shapeId="0" xr:uid="{00000000-0006-0000-0000-00001B000000}">
      <text>
        <r>
          <rPr>
            <sz val="9"/>
            <color indexed="81"/>
            <rFont val="Tahoma"/>
            <family val="2"/>
          </rPr>
          <t xml:space="preserve">מעקרונות הנדסה כימית 1 (סמסטר 4)
עקרונות הנדסה כימית 2 (סמסטר 4)
</t>
        </r>
      </text>
    </comment>
    <comment ref="L32" authorId="0" shapeId="0" xr:uid="{00000000-0006-0000-0000-00001C000000}">
      <text>
        <r>
          <rPr>
            <sz val="9"/>
            <color indexed="81"/>
            <rFont val="Tahoma"/>
            <family val="2"/>
          </rPr>
          <t>תיכון תהליכים
מעבדה הנדסה כימית 1
מעבדה הנדסה כימית 2</t>
        </r>
      </text>
    </comment>
    <comment ref="H33" authorId="0" shapeId="0" xr:uid="{00000000-0006-0000-0000-00001D000000}">
      <text>
        <r>
          <rPr>
            <sz val="9"/>
            <color indexed="81"/>
            <rFont val="Tahoma"/>
            <family val="2"/>
          </rPr>
          <t>מבוא להנדסה כימית (סמסטר 1)
צמוד: עקרונות תכן ריאקטורים
צמוד: תהליכי הפרדה</t>
        </r>
      </text>
    </comment>
    <comment ref="L33" authorId="0" shapeId="0" xr:uid="{00000000-0006-0000-0000-00001E000000}">
      <text>
        <r>
          <rPr>
            <sz val="9"/>
            <color indexed="81"/>
            <rFont val="Tahoma"/>
            <family val="2"/>
          </rPr>
          <t>תיכון תהליכים</t>
        </r>
      </text>
    </comment>
    <comment ref="A34" authorId="0" shapeId="0" xr:uid="{00000000-0006-0000-0000-00001F000000}">
      <text>
        <r>
          <rPr>
            <sz val="9"/>
            <color indexed="81"/>
            <rFont val="Tahoma"/>
            <family val="2"/>
          </rPr>
          <t>מבוא להנדסה כימית (סמסטר 2)
 חדו"א 2מ (סמסטר 2)
 פיזיקה 1 (סמסטר 2)</t>
        </r>
      </text>
    </comment>
    <comment ref="E34" authorId="0" shapeId="0" xr:uid="{00000000-0006-0000-0000-000020000000}">
      <text>
        <r>
          <rPr>
            <sz val="9"/>
            <color indexed="81"/>
            <rFont val="Tahoma"/>
            <family val="2"/>
          </rPr>
          <t>תרמודינמיקה ב
מבוא לתכן ריאקטורים
מבוא לדינמיקה ובקרה
תיכון תהליכים</t>
        </r>
      </text>
    </comment>
    <comment ref="H34" authorId="0" shapeId="0" xr:uid="{00000000-0006-0000-0000-000021000000}">
      <text>
        <r>
          <rPr>
            <sz val="9"/>
            <color indexed="81"/>
            <rFont val="Tahoma"/>
            <family val="2"/>
          </rPr>
          <t>מבוא לתכן ריאקטורים (סמסטר 5)</t>
        </r>
      </text>
    </comment>
    <comment ref="L34" authorId="0" shapeId="0" xr:uid="{00000000-0006-0000-0000-000022000000}">
      <text>
        <r>
          <rPr>
            <sz val="9"/>
            <color indexed="81"/>
            <rFont val="Tahoma"/>
            <family val="2"/>
          </rPr>
          <t>תיכון תהליכים
מעבדה הנדסה כימית 2</t>
        </r>
      </text>
    </comment>
    <comment ref="A35" authorId="0" shapeId="0" xr:uid="{00000000-0006-0000-0000-000023000000}">
      <text>
        <r>
          <rPr>
            <sz val="9"/>
            <color indexed="81"/>
            <rFont val="Tahoma"/>
            <family val="2"/>
          </rPr>
          <t>חדו"א 1מ (סמסטר 1)
אלגברה לינארית (סמסטר 1)</t>
        </r>
      </text>
    </comment>
    <comment ref="E35" authorId="0" shapeId="0" xr:uid="{00000000-0006-0000-0000-000024000000}">
      <text>
        <r>
          <rPr>
            <sz val="9"/>
            <color indexed="81"/>
            <rFont val="Tahoma"/>
            <family val="2"/>
          </rPr>
          <t>עקרונות הנדסה כימית 1
תרמודינמיקה ב
אנליזת תהליכים
משוואות דיפר חלקיות
כימיה קוונטית
מבוא לדינמיקה ובקרה</t>
        </r>
      </text>
    </comment>
    <comment ref="H35" authorId="0" shapeId="0" xr:uid="{00000000-0006-0000-0000-000025000000}">
      <text>
        <r>
          <rPr>
            <sz val="9"/>
            <color indexed="81"/>
            <rFont val="Tahoma"/>
            <family val="2"/>
          </rPr>
          <t>יסודות הכימיה (סמסטר 1)
חוד"א 2מ1 (סמסטר 2)
משוואות דיפר רגילות (סמסטר 3)
פיזיקה 2 (סמסטר 3)</t>
        </r>
      </text>
    </comment>
    <comment ref="A36" authorId="0" shapeId="0" xr:uid="{00000000-0006-0000-0000-000026000000}">
      <text>
        <r>
          <rPr>
            <sz val="9"/>
            <color indexed="81"/>
            <rFont val="Tahoma"/>
            <family val="2"/>
          </rPr>
          <t>השלמות פיזיקה - חשמל
פיזיקה 1 (סמסטר 2)</t>
        </r>
      </text>
    </comment>
    <comment ref="E36" authorId="0" shapeId="0" xr:uid="{00000000-0006-0000-0000-000027000000}">
      <text>
        <r>
          <rPr>
            <sz val="9"/>
            <color indexed="81"/>
            <rFont val="Tahoma"/>
            <family val="2"/>
          </rPr>
          <t>כימיה קוונטית</t>
        </r>
      </text>
    </comment>
    <comment ref="A37" authorId="0" shapeId="0" xr:uid="{00000000-0006-0000-0000-000028000000}">
      <text>
        <r>
          <rPr>
            <sz val="9"/>
            <color indexed="81"/>
            <rFont val="Tahoma"/>
            <family val="2"/>
          </rPr>
          <t>כימיה אנליטית 1 (סמסטר 6)</t>
        </r>
      </text>
    </comment>
    <comment ref="E37" authorId="0" shapeId="0" xr:uid="{00000000-0006-0000-0000-000029000000}">
      <text>
        <r>
          <rPr>
            <sz val="9"/>
            <color indexed="81"/>
            <rFont val="Tahoma"/>
            <family val="2"/>
          </rPr>
          <t>מעבדה אנליטית 2</t>
        </r>
      </text>
    </comment>
    <comment ref="A38" authorId="0" shapeId="0" xr:uid="{00000000-0006-0000-0000-00002A000000}">
      <text>
        <r>
          <rPr>
            <sz val="9"/>
            <color indexed="81"/>
            <rFont val="Tahoma"/>
            <family val="2"/>
          </rPr>
          <t>יסודות הכימיה (סמסטר 1)
ביולוגיה 1 (סמסטר 1)</t>
        </r>
      </text>
    </comment>
    <comment ref="E39" authorId="0" shapeId="0" xr:uid="{00000000-0006-0000-0000-00002B000000}">
      <text>
        <r>
          <rPr>
            <sz val="9"/>
            <color indexed="81"/>
            <rFont val="Tahoma"/>
            <family val="2"/>
          </rPr>
          <t>אנליזת תהליכים
עקרונות הנדסה כימית 2</t>
        </r>
      </text>
    </comment>
    <comment ref="H39" authorId="0" shapeId="0" xr:uid="{00000000-0006-0000-0000-00002C000000}">
      <text>
        <r>
          <rPr>
            <sz val="9"/>
            <color indexed="81"/>
            <rFont val="Tahoma"/>
            <family val="2"/>
          </rPr>
          <t>עקרונות הנדסה כימית 2 (סמסטר 5)
תהליכי הפרדה (סמסטר 6)
סטטיסטיקה או מבוא לסטטיסטיקה</t>
        </r>
      </text>
    </comment>
    <comment ref="H40" authorId="0" shapeId="0" xr:uid="{00000000-0006-0000-0000-00002D000000}">
      <text>
        <r>
          <rPr>
            <sz val="9"/>
            <color indexed="81"/>
            <rFont val="Tahoma"/>
            <family val="2"/>
          </rPr>
          <t>תרמודינמיקה א (סמסטר 3)
תרמודינמיקה ב (סמסטר 4)
מבוא לתכן ריאקטורים (סמסטר 5)
עקרונות תכן ריאקטורים (סמסטר 6)
תהליכי הפרדה (סמסטר 6)
מעבדה לסימולציה (סמסטר 6)</t>
        </r>
      </text>
    </comment>
    <comment ref="L40" authorId="0" shapeId="0" xr:uid="{00000000-0006-0000-0000-00002E000000}">
      <text>
        <r>
          <rPr>
            <sz val="9"/>
            <color indexed="81"/>
            <rFont val="Tahoma"/>
            <family val="2"/>
          </rPr>
          <t>תיכון מפעלים
או: פרוייקט אנרגיה</t>
        </r>
      </text>
    </comment>
    <comment ref="H41" authorId="0" shapeId="0" xr:uid="{00000000-0006-0000-0000-00002F000000}">
      <text>
        <r>
          <rPr>
            <sz val="9"/>
            <color indexed="81"/>
            <rFont val="Tahoma"/>
            <family val="2"/>
          </rPr>
          <t>תרמודינמיקה א (סמסטר 3)
משוואות דיפר רגילות (סמסטר 3)
אנליזת תהליכים (סמסטר 4)</t>
        </r>
      </text>
    </comment>
    <comment ref="A44" authorId="0" shapeId="0" xr:uid="{00000000-0006-0000-0000-000030000000}">
      <text>
        <r>
          <rPr>
            <sz val="9"/>
            <color indexed="81"/>
            <rFont val="Tahoma"/>
            <family val="2"/>
          </rPr>
          <t>מבוא להנדסה כימית (סמסטר 2)
פיזיקה 1 (סמסטר 2)
משוואות דיפ רגילות (סמסטר 3)
צמוד: משוואות דיפר חלקיות</t>
        </r>
      </text>
    </comment>
    <comment ref="E44" authorId="0" shapeId="0" xr:uid="{00000000-0006-0000-0000-000031000000}">
      <text>
        <r>
          <rPr>
            <sz val="9"/>
            <color indexed="81"/>
            <rFont val="Tahoma"/>
            <family val="2"/>
          </rPr>
          <t>עקרונות הנדסה כימית 2
מבוא לתכן ריאקטורים
תהליכי הפרדה
מעבדה הנדסה כימית 2</t>
        </r>
      </text>
    </comment>
    <comment ref="A45" authorId="0" shapeId="0" xr:uid="{00000000-0006-0000-0000-000032000000}">
      <text>
        <r>
          <rPr>
            <sz val="9"/>
            <color indexed="81"/>
            <rFont val="Tahoma"/>
            <family val="2"/>
          </rPr>
          <t>תרמודינמיקה א (סמסטר 3)
משוואות דיפר רגילות (סמסטר 3)</t>
        </r>
      </text>
    </comment>
    <comment ref="E45" authorId="0" shapeId="0" xr:uid="{00000000-0006-0000-0000-000033000000}">
      <text>
        <r>
          <rPr>
            <sz val="9"/>
            <color indexed="81"/>
            <rFont val="Tahoma"/>
            <family val="2"/>
          </rPr>
          <t>תיכון תהליכים</t>
        </r>
      </text>
    </comment>
    <comment ref="A46" authorId="0" shapeId="0" xr:uid="{00000000-0006-0000-0000-000034000000}">
      <text>
        <r>
          <rPr>
            <sz val="9"/>
            <color indexed="81"/>
            <rFont val="Tahoma"/>
            <family val="2"/>
          </rPr>
          <t>מבוא להנדסה כימית (סמסטר 2)
משוואות דיפר רגילות (סמסטר 3)
מבוא למחשב (סמסטר 3)</t>
        </r>
      </text>
    </comment>
    <comment ref="E46" authorId="0" shapeId="0" xr:uid="{00000000-0006-0000-0000-000035000000}">
      <text>
        <r>
          <rPr>
            <sz val="9"/>
            <color indexed="81"/>
            <rFont val="Tahoma"/>
            <family val="2"/>
          </rPr>
          <t>עקרונות הנדסה כימית 2
מבוא לדינמיקה ובקרה</t>
        </r>
      </text>
    </comment>
    <comment ref="H46" authorId="0" shapeId="0" xr:uid="{00000000-0006-0000-0000-000036000000}">
      <text>
        <r>
          <rPr>
            <sz val="9"/>
            <color indexed="81"/>
            <rFont val="Tahoma"/>
            <family val="2"/>
          </rPr>
          <t>עקרונות הנדסה כימית 1 (סמסטר 4)
עקרונות הנדסה כימית 2 (סמסטר 5)
מבוא לתכן ריאקטורים (סמסטר 5)
עקרונות תכן ריאקטורים (סמסטר 6)
תהליכי הפרדה (סמסטר 6)</t>
        </r>
      </text>
    </comment>
    <comment ref="A47" authorId="0" shapeId="0" xr:uid="{00000000-0006-0000-0000-000037000000}">
      <text>
        <r>
          <rPr>
            <sz val="9"/>
            <color indexed="81"/>
            <rFont val="Tahoma"/>
            <family val="2"/>
          </rPr>
          <t>חדו"א 2 (סמסטר 2)
משוואות דיפר רגילות (סמסטר 3)</t>
        </r>
      </text>
    </comment>
    <comment ref="E47" authorId="0" shapeId="0" xr:uid="{00000000-0006-0000-0000-000038000000}">
      <text>
        <r>
          <rPr>
            <sz val="9"/>
            <color indexed="81"/>
            <rFont val="Tahoma"/>
            <family val="2"/>
          </rPr>
          <t>עקרונות הנדסה כימית 2</t>
        </r>
      </text>
    </comment>
    <comment ref="H47" authorId="0" shapeId="0" xr:uid="{00000000-0006-0000-0000-000039000000}">
      <text>
        <r>
          <rPr>
            <sz val="9"/>
            <color indexed="81"/>
            <rFont val="Tahoma"/>
            <family val="2"/>
          </rPr>
          <t>תיכון תהליכים (סמסטר 7)</t>
        </r>
      </text>
    </comment>
    <comment ref="A48" authorId="0" shapeId="0" xr:uid="{00000000-0006-0000-0000-00003A000000}">
      <text>
        <r>
          <rPr>
            <sz val="9"/>
            <color indexed="81"/>
            <rFont val="Tahoma"/>
            <family val="2"/>
          </rPr>
          <t xml:space="preserve">כימיה אנליטית 1 (סמסטר 2)
</t>
        </r>
      </text>
    </comment>
    <comment ref="E48" authorId="0" shapeId="0" xr:uid="{00000000-0006-0000-0000-00003B000000}">
      <text>
        <r>
          <rPr>
            <sz val="9"/>
            <color indexed="81"/>
            <rFont val="Tahoma"/>
            <family val="2"/>
          </rPr>
          <t>מעבדה אנליטית 2</t>
        </r>
      </text>
    </comment>
    <comment ref="A49" authorId="0" shapeId="0" xr:uid="{00000000-0006-0000-0000-00003C000000}">
      <text>
        <r>
          <rPr>
            <sz val="9"/>
            <color indexed="81"/>
            <rFont val="Tahoma"/>
            <family val="2"/>
          </rPr>
          <t>כימיה אורגנית (סמסטר 2)</t>
        </r>
      </text>
    </comment>
    <comment ref="H49" authorId="0" shapeId="0" xr:uid="{00000000-0006-0000-0000-00003D000000}">
      <text>
        <r>
          <rPr>
            <sz val="9"/>
            <color indexed="81"/>
            <rFont val="Tahoma"/>
            <family val="2"/>
          </rPr>
          <t>תיכון תהליכים (סמסטר 7)</t>
        </r>
      </text>
    </comment>
  </commentList>
</comments>
</file>

<file path=xl/sharedStrings.xml><?xml version="1.0" encoding="utf-8"?>
<sst xmlns="http://schemas.openxmlformats.org/spreadsheetml/2006/main" count="511" uniqueCount="287">
  <si>
    <t>סמסטר 1 (חורף)</t>
  </si>
  <si>
    <t>מספר מקצוע</t>
  </si>
  <si>
    <t>שם</t>
  </si>
  <si>
    <t>אלגברה לינארית מ</t>
  </si>
  <si>
    <t>יסודות הכימיה</t>
  </si>
  <si>
    <t>ביולוגיה 1</t>
  </si>
  <si>
    <t>אנגלית טכנית ב</t>
  </si>
  <si>
    <t>ציון</t>
  </si>
  <si>
    <t>נק"ז</t>
  </si>
  <si>
    <t>טופס מעקב אחרי לימודי החובה בהנדסה כימית</t>
  </si>
  <si>
    <t>סמסטר 2 (אביב)</t>
  </si>
  <si>
    <t>מבוא להנדסה כימית</t>
  </si>
  <si>
    <t>054135</t>
  </si>
  <si>
    <t>114051</t>
  </si>
  <si>
    <t>פיזיקה 1</t>
  </si>
  <si>
    <t>125801</t>
  </si>
  <si>
    <t>כימיה אורגנית</t>
  </si>
  <si>
    <t>125101</t>
  </si>
  <si>
    <t>כימיה אנליטית 1</t>
  </si>
  <si>
    <t>394800</t>
  </si>
  <si>
    <t>חינוך גופני</t>
  </si>
  <si>
    <t>סמסטר 3 (חורף)</t>
  </si>
  <si>
    <t>054203</t>
  </si>
  <si>
    <t>עקרונות ה. כימית 1</t>
  </si>
  <si>
    <t>054316</t>
  </si>
  <si>
    <t>תרמודינמיקה א</t>
  </si>
  <si>
    <t>104131</t>
  </si>
  <si>
    <t>משוואת דיפר רגילות ח</t>
  </si>
  <si>
    <t>114052</t>
  </si>
  <si>
    <t>פיזיקה 2</t>
  </si>
  <si>
    <t>125102</t>
  </si>
  <si>
    <t>מעבדה אנליטית 1</t>
  </si>
  <si>
    <t>134019</t>
  </si>
  <si>
    <t>מבוא ביוכמיה ואנזי.</t>
  </si>
  <si>
    <t>234128</t>
  </si>
  <si>
    <t>מבוא למחשב פייתון</t>
  </si>
  <si>
    <t>סמסטר 4 (אביב)</t>
  </si>
  <si>
    <t>054319</t>
  </si>
  <si>
    <t>תרמודינמיקה ב</t>
  </si>
  <si>
    <t>054374</t>
  </si>
  <si>
    <t>אנליזת תהליכים</t>
  </si>
  <si>
    <t>104228</t>
  </si>
  <si>
    <t>משוואות דיפר חלקיות</t>
  </si>
  <si>
    <t>124213</t>
  </si>
  <si>
    <t>מעבדה אנליטית 2</t>
  </si>
  <si>
    <t>124911</t>
  </si>
  <si>
    <t>מעבדה אורגנית</t>
  </si>
  <si>
    <t>סמסטר 5 (חורף)</t>
  </si>
  <si>
    <t>054320</t>
  </si>
  <si>
    <t>עקרונות ה. כימית 2</t>
  </si>
  <si>
    <t>054321</t>
  </si>
  <si>
    <t>מבוא לתכן ריאקטורים</t>
  </si>
  <si>
    <t>124214</t>
  </si>
  <si>
    <t>סמסטר 6 (אביב)</t>
  </si>
  <si>
    <t>054309</t>
  </si>
  <si>
    <t>תהליכי הפרדה</t>
  </si>
  <si>
    <t>054330</t>
  </si>
  <si>
    <t>מעבדה לסימולציה</t>
  </si>
  <si>
    <t>054322</t>
  </si>
  <si>
    <t>עקרונות תכן ריאקטורים</t>
  </si>
  <si>
    <t>סמסטר 7 (חורף)</t>
  </si>
  <si>
    <t>054310</t>
  </si>
  <si>
    <t>מעבדה הנד. כימית 1</t>
  </si>
  <si>
    <t>054417</t>
  </si>
  <si>
    <t>תיכון תהליכים א</t>
  </si>
  <si>
    <t>054314</t>
  </si>
  <si>
    <t>מבוא לדינמיקה ובקרה</t>
  </si>
  <si>
    <t>סמסטר 8 (אביב)</t>
  </si>
  <si>
    <t>054400</t>
  </si>
  <si>
    <t>מעבדה הנד. כימית 2</t>
  </si>
  <si>
    <t>054410</t>
  </si>
  <si>
    <t>תיכון מפעלים מ</t>
  </si>
  <si>
    <t>או</t>
  </si>
  <si>
    <t>054411</t>
  </si>
  <si>
    <t>פרוייקט אנרגיה</t>
  </si>
  <si>
    <t>לצרכי מעקב פנימי בלבד - אם קיימת סתירה בין המידע הכלול בקטלוג למידע בטופס זה, הקטלוג קובע</t>
  </si>
  <si>
    <t xml:space="preserve">מתמטיקה, כימיה, השלמות פיזיקה 1, השלמות פיזיקה 2, אנגלית טכנית א, עברית </t>
  </si>
  <si>
    <r>
      <rPr>
        <b/>
        <sz val="11"/>
        <color theme="1"/>
        <rFont val="Calibri"/>
        <family val="2"/>
        <scheme val="minor"/>
      </rPr>
      <t>מקצוע סטטיסטיקה</t>
    </r>
    <r>
      <rPr>
        <sz val="11"/>
        <color theme="1"/>
        <rFont val="Calibri"/>
        <family val="2"/>
        <charset val="1"/>
        <scheme val="minor"/>
      </rPr>
      <t xml:space="preserve"> (קדם למעבדות הנדסה כימית)</t>
    </r>
  </si>
  <si>
    <t>014003</t>
  </si>
  <si>
    <t>מבוא להסתברות וסטטי</t>
  </si>
  <si>
    <t>סטטיסטיקה</t>
  </si>
  <si>
    <t>094481</t>
  </si>
  <si>
    <r>
      <rPr>
        <b/>
        <sz val="11"/>
        <color theme="1"/>
        <rFont val="Calibri"/>
        <family val="2"/>
        <scheme val="minor"/>
      </rPr>
      <t>הנחיות:</t>
    </r>
    <r>
      <rPr>
        <sz val="11"/>
        <color theme="1"/>
        <rFont val="Calibri"/>
        <family val="2"/>
        <scheme val="minor"/>
      </rPr>
      <t xml:space="preserve"> נא למלא את עמודת הציון, אשר תיצבע בירוק או אדום באופן אוטומטי. שאר העמודות נעולות לעריכה. במידה ולמדתם קורס חילופי (למשל פיזיקה 1ל במקום פיזיקה 1) נא לרשום את הציון במקום המוקצה לקורס הרשום בקטלוג. אם יש פטור מלימודים קודמים נא לרשום בעמודת הציון את המילה "פטור"</t>
    </r>
  </si>
  <si>
    <t>125000</t>
  </si>
  <si>
    <t>כימיה קוונטית</t>
  </si>
  <si>
    <t>כימיה אנליטית 2</t>
  </si>
  <si>
    <t>שימו לב: הצבעה על החץ האדום הקטן בעמודת מספר המקצוע מראה את מקצועות הקדם הדרושים. לימוד קורס ללא מקצוע קדם דורש אישור ממרצה הקורס</t>
  </si>
  <si>
    <t>בעמודת המקצועות התלויים רשומים הסמסטרים שבהם נלמדים מקצועות המשך לקורס. הצבעה על החץ האדום הקטן בעמודה זו מפרטת את שמות המקצועות</t>
  </si>
  <si>
    <r>
      <t xml:space="preserve">חובת בחינות סיווג </t>
    </r>
    <r>
      <rPr>
        <sz val="11"/>
        <color rgb="FF0070C0"/>
        <rFont val="Calibri"/>
        <family val="2"/>
        <scheme val="minor"/>
      </rPr>
      <t>נא למחוק את המקצועות שבהם עמדת בבחינות הסיווג, ולהשאיר רק את המקצועות שבהם עדיין יש חובת עמידה בבחינת סיווג</t>
    </r>
  </si>
  <si>
    <t>מקצועות תלויים</t>
  </si>
  <si>
    <t>2, 3</t>
  </si>
  <si>
    <t>3, 4, 6</t>
  </si>
  <si>
    <t>3, 4</t>
  </si>
  <si>
    <t>4, 5, 7</t>
  </si>
  <si>
    <t>4, 6, 7</t>
  </si>
  <si>
    <t>2, 3, 5, 6</t>
  </si>
  <si>
    <t>4, 5</t>
  </si>
  <si>
    <t>5, 6, 8</t>
  </si>
  <si>
    <t>5, 7</t>
  </si>
  <si>
    <t>6, 7, 8</t>
  </si>
  <si>
    <t>7, 8</t>
  </si>
  <si>
    <t xml:space="preserve">בחירה פקולטית - הנדסה כימית </t>
  </si>
  <si>
    <t>בחירה חופשית</t>
  </si>
  <si>
    <t>העשרה (מל"ג)</t>
  </si>
  <si>
    <t>6 נקודות</t>
  </si>
  <si>
    <t>שם הקורס</t>
  </si>
  <si>
    <t>שנת הלימודים 2021/2022</t>
  </si>
  <si>
    <t>104018</t>
  </si>
  <si>
    <t>חוד"א 1מ</t>
  </si>
  <si>
    <t>104022</t>
  </si>
  <si>
    <t>חדו"א 2מ</t>
  </si>
  <si>
    <t>על כל סטודנט/ית לבחור אחת מהמגמות.</t>
  </si>
  <si>
    <t>המגמה הכללית בהנדסה כימית</t>
  </si>
  <si>
    <t>שימו לב: חלק מהקורסים מופיעים במספר מגמות, שימו לב לא לסמן קורס יותר מפעם אחת!</t>
  </si>
  <si>
    <t>יש ללמוד קורס סטטיסטיקה וקורס אחד נוסף מרשימה 1, ולהשלים ל 29.5 נקודות מרשימה 2</t>
  </si>
  <si>
    <t>צבירה ברשימה 1</t>
  </si>
  <si>
    <t>צבירה ברשימה 2</t>
  </si>
  <si>
    <t>רשימה 1: יש ללמוד אחד מקורסי סטטיסטיקה + קורס נוסף מהרשימה</t>
  </si>
  <si>
    <t>סה"כ צבירת קורסי מגמה</t>
  </si>
  <si>
    <t>צבירה</t>
  </si>
  <si>
    <t>צבירה ממגמת חומרים</t>
  </si>
  <si>
    <t>מבוא להסתברות וסטטיסטיקה</t>
  </si>
  <si>
    <t>צבירה ממגמת סביבה</t>
  </si>
  <si>
    <t>צבירה ממגמת תהליכים ביוכימיים</t>
  </si>
  <si>
    <t>צבירה מהמגמה הכמותית</t>
  </si>
  <si>
    <t>כימיה אורגנית 2</t>
  </si>
  <si>
    <t>סה"כ קורסי בחירה</t>
  </si>
  <si>
    <t>יצור  התקני מל"מ למהנדס. כימים</t>
  </si>
  <si>
    <t>תופעות שטח  וקולואידים</t>
  </si>
  <si>
    <t>מבוא לכימיה של מצב מוצק</t>
  </si>
  <si>
    <t>מבוא להנדסת חומרים מ'1</t>
  </si>
  <si>
    <t>מבוא להנדסת חומרים</t>
  </si>
  <si>
    <t>רשימה 2: כל מקצועות הבחירה הפקולטיים מההמגמות האחרות וכן:</t>
  </si>
  <si>
    <t>עבודה בתעשייה 1</t>
  </si>
  <si>
    <t>עבודה בתעשייה 2</t>
  </si>
  <si>
    <t>פרויקט מחקר 1 **</t>
  </si>
  <si>
    <t>פרויקט מחקר 2 **</t>
  </si>
  <si>
    <t>מבוא לכלכלה</t>
  </si>
  <si>
    <t>כלכלה למהנדסי מערכות</t>
  </si>
  <si>
    <t>** למצטיינים בלבד</t>
  </si>
  <si>
    <t>המגמה לחומרים בהנדסה כימית</t>
  </si>
  <si>
    <t>דרישות המגמה:</t>
  </si>
  <si>
    <t>1. קורס סטטיסטיקה וקורס אחד נוסף מרשימה 1</t>
  </si>
  <si>
    <t>צבירה ברשימה 3</t>
  </si>
  <si>
    <t xml:space="preserve">3. השלמה ל- 29.5 נקודות לפחות מרשימה 3 (מקצועות בחירה למגמה) או מקורסים נוספים באישור מרכז הפקולטה. </t>
  </si>
  <si>
    <t>פולימרים 1</t>
  </si>
  <si>
    <t>פולימרים 2</t>
  </si>
  <si>
    <t>שימה 3: קורסי בחירה נוספים למגמה</t>
  </si>
  <si>
    <t>טכנולוגית האנרגיה</t>
  </si>
  <si>
    <t xml:space="preserve">מבוא להנדסת חשמל </t>
  </si>
  <si>
    <t>תהליכים במיקרואלקטרוניקה</t>
  </si>
  <si>
    <t>מיני- פרוייקט</t>
  </si>
  <si>
    <t>מעבדה להנדסת פולימרים</t>
  </si>
  <si>
    <t>סיכון סביבתי ובטיחות בתעשיה הכימית</t>
  </si>
  <si>
    <t>טכנולוגית אבקות</t>
  </si>
  <si>
    <t>מבנה ותכונות של פולימרים</t>
  </si>
  <si>
    <t>מחקר גמר 1</t>
  </si>
  <si>
    <t>מחקר גמר 2</t>
  </si>
  <si>
    <t>פולימרים ויישומיהם בביוטכנולוגיה</t>
  </si>
  <si>
    <t>מודלים מתמטיים בהנדסה כימית</t>
  </si>
  <si>
    <t>מידול מולקולרי</t>
  </si>
  <si>
    <t>מיקרוסקופית אלקטרונים בהנדסה כימית</t>
  </si>
  <si>
    <t>תרמודינמיקה  סטטיסטית בהנ.כימית</t>
  </si>
  <si>
    <t>נוזלים מורכבים</t>
  </si>
  <si>
    <t>-</t>
  </si>
  <si>
    <t>חיישנים מבוססי ננו חומרים</t>
  </si>
  <si>
    <t>ממברנות, עקרונות וחומרים</t>
  </si>
  <si>
    <t>קטליזה על משטחים</t>
  </si>
  <si>
    <t>הנדסת אנרגיה וסביבה</t>
  </si>
  <si>
    <t>בטיחות תהליכית</t>
  </si>
  <si>
    <t>חומרים מתקדמים לביוטכנולוגיה ומזון</t>
  </si>
  <si>
    <t>ריאולוגיה- עקרונות ויישומים</t>
  </si>
  <si>
    <t>פונקציות מרוכבות</t>
  </si>
  <si>
    <t xml:space="preserve">כימיה ופיסיקה במערכות קטנות </t>
  </si>
  <si>
    <t>חומרים ביולוגיים וביואלקטרוניקה</t>
  </si>
  <si>
    <t>מבוא לטכנולוגיה קוונטית מולקולרית</t>
  </si>
  <si>
    <t>קביעת מבנה בשיטות פיסיקליות</t>
  </si>
  <si>
    <t>מבנה ותכונות של חומרים הנדסיים</t>
  </si>
  <si>
    <t>תהליכי ייצור ועיבוד חומרים</t>
  </si>
  <si>
    <t>בחירת חומרים</t>
  </si>
  <si>
    <t>314311*</t>
  </si>
  <si>
    <t>חומרים קרמיים ורפרקטוריים</t>
  </si>
  <si>
    <t>אלקטרוכימיה, קורוזיה ושיטות הגנה</t>
  </si>
  <si>
    <t>יסודות האפיטקסיה, מבנה פני שטח</t>
  </si>
  <si>
    <t>316240*</t>
  </si>
  <si>
    <t>יסודות הקריסטולוגרפיה</t>
  </si>
  <si>
    <t>ביו-חומרים (דרוש אישור מרצה)</t>
  </si>
  <si>
    <t>* בקורס נדרש קדם 314533</t>
  </si>
  <si>
    <t>המגמה לטכנולוגיות סביבתיות</t>
  </si>
  <si>
    <t>2. שני קורסים מרשימה 2 (ליבה) + המעבדה.</t>
  </si>
  <si>
    <t>רשימה 2: קורסי ליבה למגמה . יש לבחור לפחות 2 קורסים מרשימה זו + המעבדה</t>
  </si>
  <si>
    <t xml:space="preserve"> מעבדה לתהליכי ממברנות</t>
  </si>
  <si>
    <t>014322*</t>
  </si>
  <si>
    <t>יסודות הטיפול במים ושפכים</t>
  </si>
  <si>
    <t>מיקרוביולוגיה כללית</t>
  </si>
  <si>
    <t>סיכון סביבתי ובטיחות בתעשיה</t>
  </si>
  <si>
    <t>בעיות סביבתיות – זיהום אויר</t>
  </si>
  <si>
    <t>טכנולוגיות מים ושפכים</t>
  </si>
  <si>
    <t>014325*</t>
  </si>
  <si>
    <t>תכן מערכות מים ושפכים</t>
  </si>
  <si>
    <t>כימיה של המים</t>
  </si>
  <si>
    <t>פרוק ביולוגי של מזהמים אורגנים רעילים</t>
  </si>
  <si>
    <t>שימוש במים מלחים וקולחין</t>
  </si>
  <si>
    <t>תהליכים ביולוגיים בהנדסה סביבתית</t>
  </si>
  <si>
    <t>כימיה של הסביבה</t>
  </si>
  <si>
    <t>תהליכים נבחרים בתעשייה הכימית</t>
  </si>
  <si>
    <t>הנדסה אקולוגית בחיי היומיום</t>
  </si>
  <si>
    <t>תהליכים בתעשייה הפטרוכימית</t>
  </si>
  <si>
    <t>בעיות סביבתיות - זיהום אוויר</t>
  </si>
  <si>
    <t>תהליכי הפרדה וטיהור ע"י ממברנות</t>
  </si>
  <si>
    <t>מבוא ויישומים של תבניות ריח</t>
  </si>
  <si>
    <t>המגמה להנדסת תהליכים ביוכימיים</t>
  </si>
  <si>
    <t>2. קורס ליבה</t>
  </si>
  <si>
    <t xml:space="preserve">רשימה 2: קורס ליבה למגמה </t>
  </si>
  <si>
    <t>הנדסה ביוכימית</t>
  </si>
  <si>
    <t>טוקסיקולוגיה סביבתית</t>
  </si>
  <si>
    <t>אקולוגיה למהנדסים</t>
  </si>
  <si>
    <t>סיכון סביבתי ובטיחות בתעשייה הכימית</t>
  </si>
  <si>
    <t>מיקרוסקופית אלקטרונים</t>
  </si>
  <si>
    <t>תופעות שטח וקולואידים</t>
  </si>
  <si>
    <t>מעבדה לתהליכי ממברנות</t>
  </si>
  <si>
    <t>מבוא לסימולציות מולקולריות</t>
  </si>
  <si>
    <t>תהליכי יסוד בביוטכנולוגיה</t>
  </si>
  <si>
    <t>מבוא לביוטכנולוגיה מולקולרית</t>
  </si>
  <si>
    <t>ריאולוגיה- עקרונות ויישמוים</t>
  </si>
  <si>
    <t>שיטות פיסיקליות לאפיון ביומולקולות</t>
  </si>
  <si>
    <t>קביעת מבנה בשיטות פיזיקליות</t>
  </si>
  <si>
    <t>כימיה מדיצינלית של אנטיביוטיקות</t>
  </si>
  <si>
    <t>מסלולים מטבוליים</t>
  </si>
  <si>
    <t>אימונולוגיה בסיסית</t>
  </si>
  <si>
    <t>מבוא למערכות חישה</t>
  </si>
  <si>
    <t>מעבדה למערכות בהנדסה ביוכימית</t>
  </si>
  <si>
    <t>ביו-הנדסה של התא</t>
  </si>
  <si>
    <t>הנדסה מולקולרית</t>
  </si>
  <si>
    <t>שחרור מבוקר של תרופות</t>
  </si>
  <si>
    <t>תחליפים ביולוגיים והנדסת רקמות</t>
  </si>
  <si>
    <t>מדעי התרופה</t>
  </si>
  <si>
    <t>גנטיקה כללית</t>
  </si>
  <si>
    <t>על כל סטודנט/ית לבחור אחת מהמגמות. יש ללמוד לפחות 26 נקודות מרשימות 1-3 של המגמה שנבחרה, ולהשלים לפחות לסך של 29.5 נק' מכלל מקצועות הבחירה הפקולטית</t>
  </si>
  <si>
    <t>המגמה להנדסה כימית כמותית</t>
  </si>
  <si>
    <t xml:space="preserve">1.      יש ללמוד את הקורסים אלגברה 1מ וחדו״א 1מ וחדו"א 2מ </t>
  </si>
  <si>
    <t xml:space="preserve">2.      מומלץ ללמוד את קורסים בפיזיקה1מ, 2מ ו3מ </t>
  </si>
  <si>
    <t>3.      הלומדים מגמה זו לא יהיו מחוייבים בקורס ״מבוא לביוכימיה ואנזימולוגיה״ 134019</t>
  </si>
  <si>
    <t>4.      מרשימה 1 יש ללמוד שלושה קורסי חובה מהם אחד מקורסי הסטטיסטיקה.</t>
  </si>
  <si>
    <t>5.      השלמה ל-29.5 נקודות לפחות מרשימות 1 ו- 2 (במידה ולא נלמד הקורס "מבוא לביוכימיה ואנזימולוגיה", במידה ונלמד, ניתן לקזז את מספר הנקודות)</t>
  </si>
  <si>
    <t xml:space="preserve">רשימה 1: כלים מתמטיים (לפחות שלושה קורסים, מתוכם קורס בסטטיסטיקה חובה) </t>
  </si>
  <si>
    <t>מערכות דינמיות במדעי החיים והנדסה</t>
  </si>
  <si>
    <t xml:space="preserve">שיטות נומריות בהנדסה אווירונוטית </t>
  </si>
  <si>
    <t>אוירודינמיקה חישובית</t>
  </si>
  <si>
    <t>מבוא למתמטיקה שימושית</t>
  </si>
  <si>
    <t>פונקציות מרוכבות א'</t>
  </si>
  <si>
    <t xml:space="preserve">רשימה 2: קורסי בחירה למגמה </t>
  </si>
  <si>
    <t>מעבדה לבקרת תהליכים</t>
  </si>
  <si>
    <t>מערכות חלקיקים והרטבה</t>
  </si>
  <si>
    <t>תופעות שטח</t>
  </si>
  <si>
    <t>תרמודינמיקה סטטיסטית</t>
  </si>
  <si>
    <t>תכן מערכות לבקרת תהליכים</t>
  </si>
  <si>
    <t>ריאולוגיה – עקרונות ויישומים</t>
  </si>
  <si>
    <t>מעבדה לפיזיקה 1</t>
  </si>
  <si>
    <t>מעבדה לפיזיקה 2</t>
  </si>
  <si>
    <t>מכניקה אנליטית</t>
  </si>
  <si>
    <t>תורת הקוונטים ויישומיה בכימיה</t>
  </si>
  <si>
    <t>כימיה פיסיקלית</t>
  </si>
  <si>
    <t>מעבדה בכימיה פיסיקלית 2 לכימאים</t>
  </si>
  <si>
    <t>קורסי בחירה שאינם במגמה, בחירה חופשית והעשרה</t>
  </si>
  <si>
    <t>מקצועות שאינם ברשימת המגמה</t>
  </si>
  <si>
    <t>מקצועות שאינם לתואר</t>
  </si>
  <si>
    <t>סה"כ</t>
  </si>
  <si>
    <t>מספר קורס</t>
  </si>
  <si>
    <t>תשפ"ב</t>
  </si>
  <si>
    <t>רשימה 1: יש ללמוד אחד מקורסי סטטיסטיקה + שני קורסים נוספים מהרשימה</t>
  </si>
  <si>
    <t xml:space="preserve">2. השלמה ל- 29.5 נקודות לפחות מרשימה 3 (מקצועות בחירה למגמה) או מקורסים נוספים באישור מרכז הפקולטה. </t>
  </si>
  <si>
    <t>שימה 2: קורסי בחירה נוספים למגמה</t>
  </si>
  <si>
    <t>4 נקודות</t>
  </si>
  <si>
    <t>(2 קורסי ספורט נכללו ברשימות החובה)</t>
  </si>
  <si>
    <t>שם פרטי</t>
  </si>
  <si>
    <t>שם משפחה</t>
  </si>
  <si>
    <t>ת"ז</t>
  </si>
  <si>
    <t>סלולרי</t>
  </si>
  <si>
    <t>מגמה</t>
  </si>
  <si>
    <t>מייל אישי (לא campus)</t>
  </si>
  <si>
    <t>מייל טכניוני</t>
  </si>
  <si>
    <t>לצרכי שמירת קשר עם הבוגרים</t>
  </si>
  <si>
    <t>על כל סטודנט/ית לבחור אחת מהמגמות. אם לא בחרת אחת מהמגמות האחרות, לימודיך מוגדרים כ"מגמה כללית"</t>
  </si>
  <si>
    <t>נא למלא את ציון הקורס בסטטיסטיקה כאן למרות שהוא מופיע גם בקורסי החובה</t>
  </si>
  <si>
    <t xml:space="preserve">במגמה זו ניתן ללמוד קורסים מארבעת המגמות האחרות. </t>
  </si>
  <si>
    <t>נא למלא את הציון עבור כל קורס שלמדת באחד מהדפים של המגמות, לבחירתך, ולהקפיד שלא ממלאים את אותו קורס ביותר מדף אחד.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</si>
</sst>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b/>
      <sz val="11"/>
      <color rgb="FFFF0000"/>
      <name val="Calibri"/>
      <family val="2"/>
      <scheme val="minor"/>
    </font>
    <font>
      <b/>
      <sz val="11"/>
      <color theme="9"/>
      <name val="Calibri"/>
      <family val="2"/>
      <scheme val="minor"/>
    </font>
    <font>
      <b/>
      <sz val="11"/>
      <color rgb="FF0070C0"/>
      <name val="Calibri"/>
      <family val="2"/>
      <scheme val="minor"/>
    </font>
    <font>
      <sz val="11"/>
      <color rgb="FF0070C0"/>
      <name val="Calibri"/>
      <family val="2"/>
      <scheme val="minor"/>
    </font>
    <font>
      <b/>
      <sz val="14"/>
      <color rgb="FF0070C0"/>
      <name val="Calibri"/>
      <family val="2"/>
      <scheme val="minor"/>
    </font>
    <font>
      <sz val="9"/>
      <color indexed="81"/>
      <name val="Tahoma"/>
      <family val="2"/>
    </font>
    <font>
      <b/>
      <sz val="14"/>
      <color rgb="FFFF0000"/>
      <name val="David"/>
      <family val="2"/>
    </font>
    <font>
      <sz val="9"/>
      <color theme="1"/>
      <name val="David"/>
      <family val="2"/>
    </font>
    <font>
      <sz val="12"/>
      <color theme="1"/>
      <name val="Times New Roman"/>
      <family val="1"/>
    </font>
    <font>
      <b/>
      <sz val="14"/>
      <color rgb="FFFF0000"/>
      <name val="Calibri"/>
      <family val="2"/>
      <scheme val="minor"/>
    </font>
    <font>
      <b/>
      <sz val="11"/>
      <name val="Calibri"/>
      <family val="2"/>
      <scheme val="minor"/>
    </font>
    <font>
      <b/>
      <sz val="14"/>
      <color theme="8"/>
      <name val="Calibri"/>
      <family val="2"/>
      <scheme val="minor"/>
    </font>
    <font>
      <sz val="11"/>
      <color theme="8"/>
      <name val="Calibri"/>
      <family val="2"/>
      <scheme val="minor"/>
    </font>
    <font>
      <b/>
      <sz val="12"/>
      <color theme="8"/>
      <name val="Calibri"/>
      <family val="2"/>
      <scheme val="minor"/>
    </font>
    <font>
      <b/>
      <sz val="11"/>
      <color theme="8"/>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4">
    <xf numFmtId="0" fontId="0" fillId="0" borderId="0" xfId="0"/>
    <xf numFmtId="0" fontId="0" fillId="0" borderId="0" xfId="0" applyProtection="1">
      <protection locked="0"/>
    </xf>
    <xf numFmtId="49"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6" fillId="0" borderId="0" xfId="0" applyFont="1" applyAlignment="1">
      <alignment horizontal="right"/>
    </xf>
    <xf numFmtId="0" fontId="8" fillId="0" borderId="0" xfId="0" applyFont="1" applyAlignment="1">
      <alignment horizontal="right"/>
    </xf>
    <xf numFmtId="0" fontId="4" fillId="0" borderId="0" xfId="0" applyFont="1" applyAlignment="1">
      <alignment horizontal="right"/>
    </xf>
    <xf numFmtId="49" fontId="5" fillId="0" borderId="0" xfId="0" applyNumberFormat="1" applyFont="1" applyAlignment="1">
      <alignment horizontal="right"/>
    </xf>
    <xf numFmtId="49" fontId="4" fillId="0" borderId="0" xfId="0" applyNumberFormat="1" applyFont="1" applyAlignment="1">
      <alignment horizontal="right"/>
    </xf>
    <xf numFmtId="49" fontId="7" fillId="0" borderId="0" xfId="0" applyNumberFormat="1" applyFont="1" applyAlignment="1">
      <alignment horizontal="right"/>
    </xf>
    <xf numFmtId="0" fontId="7" fillId="0" borderId="0" xfId="0" applyFont="1" applyAlignment="1">
      <alignment horizontal="right"/>
    </xf>
    <xf numFmtId="49" fontId="0" fillId="0" borderId="0" xfId="0" applyNumberFormat="1" applyAlignment="1" applyProtection="1">
      <alignment horizontal="right"/>
      <protection locked="0"/>
    </xf>
    <xf numFmtId="49" fontId="9" fillId="0" borderId="0" xfId="0" applyNumberFormat="1" applyFont="1"/>
    <xf numFmtId="49" fontId="10" fillId="0" borderId="0" xfId="0" applyNumberFormat="1" applyFont="1" applyAlignment="1">
      <alignment horizontal="right"/>
    </xf>
    <xf numFmtId="0" fontId="12" fillId="0" borderId="0" xfId="0" applyFont="1" applyAlignment="1">
      <alignment horizontal="right"/>
    </xf>
    <xf numFmtId="49" fontId="11" fillId="0" borderId="0" xfId="0" applyNumberFormat="1" applyFont="1" applyAlignment="1">
      <alignment horizontal="right"/>
    </xf>
    <xf numFmtId="0" fontId="11" fillId="0" borderId="0" xfId="0" applyFont="1" applyAlignment="1">
      <alignment horizontal="right"/>
    </xf>
    <xf numFmtId="0" fontId="11" fillId="0" borderId="0" xfId="0" applyFont="1"/>
    <xf numFmtId="0" fontId="10" fillId="0" borderId="0" xfId="0" applyFont="1"/>
    <xf numFmtId="0" fontId="0" fillId="0" borderId="0" xfId="0" applyAlignment="1">
      <alignment readingOrder="2"/>
    </xf>
    <xf numFmtId="0" fontId="4" fillId="0" borderId="0" xfId="0" applyFont="1"/>
    <xf numFmtId="0" fontId="3" fillId="0" borderId="0" xfId="0" applyFont="1"/>
    <xf numFmtId="0" fontId="14" fillId="0" borderId="0" xfId="0" applyFont="1" applyAlignment="1">
      <alignment horizontal="right" vertical="center" readingOrder="2"/>
    </xf>
    <xf numFmtId="0" fontId="8"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4" fillId="0" borderId="0" xfId="0" applyFont="1" applyAlignment="1">
      <alignment horizontal="right" vertical="center" readingOrder="2"/>
    </xf>
    <xf numFmtId="0" fontId="3" fillId="0" borderId="0" xfId="0" applyFont="1" applyAlignment="1">
      <alignment vertical="center" wrapText="1"/>
    </xf>
    <xf numFmtId="0" fontId="3" fillId="0" borderId="0" xfId="0" applyFont="1" applyAlignment="1">
      <alignment horizontal="right" vertical="center" wrapText="1" readingOrder="2"/>
    </xf>
    <xf numFmtId="0" fontId="4" fillId="0" borderId="0" xfId="0" applyFont="1" applyAlignment="1">
      <alignment horizontal="center" vertical="center" wrapText="1" readingOrder="2"/>
    </xf>
    <xf numFmtId="0" fontId="4" fillId="0" borderId="0" xfId="0" applyFont="1" applyAlignment="1">
      <alignment horizontal="right" vertical="center" wrapText="1" readingOrder="2"/>
    </xf>
    <xf numFmtId="49" fontId="3" fillId="0" borderId="0" xfId="0" applyNumberFormat="1" applyFont="1" applyAlignment="1">
      <alignment horizontal="center" vertical="center" wrapText="1" readingOrder="2"/>
    </xf>
    <xf numFmtId="0" fontId="3" fillId="0" borderId="0" xfId="0" applyFont="1" applyAlignment="1">
      <alignment horizontal="center" vertical="center" wrapText="1" readingOrder="2"/>
    </xf>
    <xf numFmtId="0" fontId="3" fillId="2" borderId="7" xfId="0" applyFont="1" applyFill="1" applyBorder="1"/>
    <xf numFmtId="0" fontId="3" fillId="2" borderId="0" xfId="0" applyFont="1" applyFill="1"/>
    <xf numFmtId="0" fontId="3" fillId="2" borderId="8" xfId="0" applyFont="1" applyFill="1" applyBorder="1"/>
    <xf numFmtId="49" fontId="3" fillId="0" borderId="0" xfId="0" applyNumberFormat="1" applyFont="1" applyAlignment="1">
      <alignment horizontal="left" vertical="center" wrapText="1" readingOrder="2"/>
    </xf>
    <xf numFmtId="0" fontId="15" fillId="0" borderId="0" xfId="0" applyFont="1" applyAlignment="1">
      <alignment horizontal="right" vertical="center" wrapText="1" readingOrder="2"/>
    </xf>
    <xf numFmtId="0" fontId="3" fillId="0" borderId="0" xfId="0" applyFont="1" applyAlignment="1">
      <alignment horizontal="right" vertical="center" readingOrder="2"/>
    </xf>
    <xf numFmtId="0" fontId="15" fillId="0" borderId="0" xfId="0" applyFont="1" applyAlignment="1">
      <alignment vertical="center" wrapText="1" readingOrder="2"/>
    </xf>
    <xf numFmtId="0" fontId="16" fillId="0" borderId="0" xfId="0" applyFont="1" applyAlignment="1">
      <alignment horizontal="right" vertical="center" wrapText="1" readingOrder="2"/>
    </xf>
    <xf numFmtId="0" fontId="4" fillId="0" borderId="0" xfId="0" applyFont="1" applyAlignment="1">
      <alignment horizontal="right" indent="1" readingOrder="2"/>
    </xf>
    <xf numFmtId="0" fontId="3" fillId="0" borderId="0" xfId="0" applyFont="1" applyAlignment="1">
      <alignment horizontal="right" indent="1" readingOrder="2"/>
    </xf>
    <xf numFmtId="0" fontId="3" fillId="2" borderId="4" xfId="0" applyFont="1" applyFill="1" applyBorder="1"/>
    <xf numFmtId="0" fontId="3" fillId="2" borderId="5" xfId="0" applyFont="1" applyFill="1" applyBorder="1"/>
    <xf numFmtId="0" fontId="3" fillId="2" borderId="6" xfId="0" applyFont="1" applyFill="1" applyBorder="1"/>
    <xf numFmtId="0" fontId="15" fillId="0" borderId="0" xfId="0" applyFont="1" applyAlignment="1">
      <alignment horizontal="right" vertical="center" wrapText="1" readingOrder="1"/>
    </xf>
    <xf numFmtId="0" fontId="15" fillId="0" borderId="0" xfId="0" applyFont="1" applyAlignment="1">
      <alignment horizontal="justify" vertical="center" wrapText="1" readingOrder="2"/>
    </xf>
    <xf numFmtId="0" fontId="16" fillId="0" borderId="0" xfId="0" applyFont="1" applyAlignment="1">
      <alignment vertical="center" wrapText="1" readingOrder="2"/>
    </xf>
    <xf numFmtId="49" fontId="17" fillId="0" borderId="0" xfId="0" applyNumberFormat="1" applyFont="1" applyAlignment="1">
      <alignment horizontal="right"/>
    </xf>
    <xf numFmtId="0" fontId="0" fillId="0" borderId="0" xfId="0" applyAlignment="1">
      <alignment horizontal="right" readingOrder="2"/>
    </xf>
    <xf numFmtId="49" fontId="19" fillId="0" borderId="0" xfId="0" applyNumberFormat="1" applyFont="1" applyAlignment="1">
      <alignment horizontal="right"/>
    </xf>
    <xf numFmtId="0" fontId="19" fillId="0" borderId="0" xfId="0" applyFont="1" applyAlignment="1">
      <alignment horizontal="right"/>
    </xf>
    <xf numFmtId="0" fontId="20" fillId="0" borderId="0" xfId="0" applyFont="1" applyAlignment="1">
      <alignment horizontal="right"/>
    </xf>
    <xf numFmtId="0" fontId="21" fillId="0" borderId="0" xfId="0" applyFont="1" applyAlignment="1">
      <alignment horizontal="right"/>
    </xf>
    <xf numFmtId="49" fontId="20" fillId="0" borderId="0" xfId="0" applyNumberFormat="1" applyFont="1" applyAlignment="1">
      <alignment horizontal="right"/>
    </xf>
    <xf numFmtId="49" fontId="4" fillId="0" borderId="9" xfId="0" applyNumberFormat="1" applyFont="1" applyBorder="1" applyAlignment="1">
      <alignment horizontal="right"/>
    </xf>
    <xf numFmtId="0" fontId="6" fillId="0" borderId="10" xfId="0" applyFont="1" applyBorder="1" applyAlignment="1" applyProtection="1">
      <alignment horizontal="right"/>
      <protection locked="0"/>
    </xf>
    <xf numFmtId="0" fontId="18" fillId="0" borderId="9" xfId="0" applyFont="1" applyBorder="1" applyAlignment="1">
      <alignment horizontal="right"/>
    </xf>
    <xf numFmtId="0" fontId="4" fillId="0" borderId="1" xfId="0" applyFont="1" applyBorder="1" applyAlignment="1">
      <alignment horizontal="right"/>
    </xf>
    <xf numFmtId="0" fontId="6" fillId="0" borderId="2" xfId="0" applyFont="1" applyBorder="1" applyAlignment="1">
      <alignment horizontal="center"/>
    </xf>
    <xf numFmtId="0" fontId="2" fillId="0" borderId="4" xfId="0" applyFont="1" applyBorder="1" applyAlignment="1">
      <alignment horizontal="right" readingOrder="1"/>
    </xf>
    <xf numFmtId="0" fontId="8" fillId="0" borderId="5" xfId="0" applyFont="1" applyBorder="1" applyAlignment="1">
      <alignment horizontal="right"/>
    </xf>
    <xf numFmtId="49" fontId="0" fillId="0" borderId="5" xfId="0" applyNumberFormat="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6" fillId="0" borderId="9" xfId="0" applyFont="1" applyBorder="1" applyAlignment="1">
      <alignment horizontal="right"/>
    </xf>
    <xf numFmtId="0" fontId="6" fillId="0" borderId="11" xfId="0" applyFont="1" applyBorder="1" applyAlignment="1" applyProtection="1">
      <alignment horizontal="right"/>
      <protection locked="0"/>
    </xf>
    <xf numFmtId="0" fontId="4" fillId="0" borderId="9" xfId="0" applyFont="1" applyBorder="1" applyAlignment="1">
      <alignment horizontal="right"/>
    </xf>
    <xf numFmtId="49" fontId="2" fillId="0" borderId="0" xfId="0" applyNumberFormat="1" applyFont="1" applyAlignment="1">
      <alignment horizontal="right" vertical="top" wrapText="1" indent="1"/>
    </xf>
    <xf numFmtId="49" fontId="2" fillId="0" borderId="0" xfId="0" applyNumberFormat="1" applyFont="1" applyAlignment="1">
      <alignment horizontal="center" vertical="top" wrapText="1"/>
    </xf>
    <xf numFmtId="0" fontId="18" fillId="0" borderId="0" xfId="0" applyFont="1"/>
    <xf numFmtId="0" fontId="22" fillId="0" borderId="0" xfId="0" applyFont="1" applyAlignment="1">
      <alignment horizontal="right" vertical="center" readingOrder="2"/>
    </xf>
    <xf numFmtId="0" fontId="22" fillId="0" borderId="0" xfId="0" applyFont="1" applyAlignment="1">
      <alignment horizontal="right" vertical="center" wrapText="1" readingOrder="2"/>
    </xf>
    <xf numFmtId="0" fontId="22" fillId="0" borderId="0" xfId="0" applyFont="1" applyAlignment="1">
      <alignment horizontal="center" vertical="center" wrapText="1" readingOrder="2"/>
    </xf>
    <xf numFmtId="0" fontId="22" fillId="0" borderId="0" xfId="0" applyFont="1"/>
    <xf numFmtId="0" fontId="2" fillId="0" borderId="0" xfId="0" applyFont="1"/>
    <xf numFmtId="49" fontId="9" fillId="0" borderId="0" xfId="0" applyNumberFormat="1" applyFont="1" applyAlignment="1">
      <alignment horizontal="right"/>
    </xf>
    <xf numFmtId="0" fontId="0" fillId="0" borderId="11" xfId="0"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10" xfId="0" applyBorder="1" applyAlignment="1" applyProtection="1">
      <alignment horizontal="center"/>
      <protection locked="0"/>
    </xf>
    <xf numFmtId="49" fontId="2" fillId="0" borderId="1"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16" fillId="0" borderId="0" xfId="0" applyFont="1" applyAlignment="1">
      <alignment horizontal="right" vertical="center" wrapText="1" readingOrder="2"/>
    </xf>
  </cellXfs>
  <cellStyles count="1">
    <cellStyle name="Normal" xfId="0" builtinId="0"/>
  </cellStyles>
  <dxfs count="96">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ork/administration/&#1500;&#1497;&#1502;&#1493;&#1491;&#1497;%20&#1492;&#1505;&#1502;&#1499;&#1492;/&#1496;&#1508;&#1505;&#1497;%20&#1502;&#1506;&#1511;&#1489;%20&#1500;&#1497;&#1502;&#1493;&#1491;&#1497;&#1501;/&#1496;&#1493;&#1508;&#1505;%20&#1502;&#1506;&#1511;&#1489;%20&#1500;&#1497;&#1502;&#1493;&#1491;&#1497;&#1501;%20&#1499;&#1493;&#1500;&#1500;%20&#1511;&#1491;&#1502;&#1497;&#1501;%20&#1492;&#1504;&#1491;&#1505;&#1492;%20&#1499;&#1497;&#1502;&#1497;&#15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מקצועות חובה"/>
      <sheetName val="המגמה הכללית"/>
      <sheetName val="המגמה לחומרים"/>
      <sheetName val="טכנולוגיות סביבתיות"/>
      <sheetName val="תהליכים ביוכימיים"/>
      <sheetName val="המגמה הכמותית "/>
      <sheetName val="מקצועות בחירה נוספים"/>
    </sheetNames>
    <sheetDataSet>
      <sheetData sheetId="0"/>
      <sheetData sheetId="1"/>
      <sheetData sheetId="2">
        <row r="3">
          <cell r="L3">
            <v>0</v>
          </cell>
        </row>
        <row r="4">
          <cell r="L4">
            <v>0</v>
          </cell>
        </row>
      </sheetData>
      <sheetData sheetId="3">
        <row r="3">
          <cell r="L3">
            <v>0</v>
          </cell>
        </row>
        <row r="4">
          <cell r="L4">
            <v>0</v>
          </cell>
        </row>
      </sheetData>
      <sheetData sheetId="4">
        <row r="3">
          <cell r="L3">
            <v>0</v>
          </cell>
        </row>
        <row r="4">
          <cell r="L4">
            <v>0</v>
          </cell>
        </row>
      </sheetData>
      <sheetData sheetId="5">
        <row r="12">
          <cell r="L12">
            <v>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rightToLeft="1" tabSelected="1" workbookViewId="0">
      <selection activeCell="A7" sqref="A7"/>
    </sheetView>
  </sheetViews>
  <sheetFormatPr defaultColWidth="8.7109375" defaultRowHeight="15" x14ac:dyDescent="0.25"/>
  <cols>
    <col min="1" max="1" width="11.42578125" style="2" customWidth="1"/>
    <col min="2" max="2" width="17.5703125" style="3" customWidth="1"/>
    <col min="3" max="3" width="9" style="3" customWidth="1"/>
    <col min="4" max="5" width="10.85546875" style="3" customWidth="1"/>
    <col min="6" max="7" width="8.7109375" style="3"/>
    <col min="8" max="8" width="10.42578125" style="2" customWidth="1"/>
    <col min="9" max="9" width="18" style="3" customWidth="1"/>
    <col min="10" max="11" width="8.7109375" style="3"/>
  </cols>
  <sheetData>
    <row r="1" spans="1:15" ht="18.75" x14ac:dyDescent="0.3">
      <c r="A1" s="55" t="s">
        <v>9</v>
      </c>
      <c r="B1" s="56"/>
      <c r="C1" s="56"/>
      <c r="D1" s="57"/>
      <c r="E1" s="57"/>
      <c r="F1" s="58" t="s">
        <v>106</v>
      </c>
      <c r="G1" s="56"/>
      <c r="H1" s="59"/>
      <c r="I1" s="56" t="s">
        <v>269</v>
      </c>
      <c r="J1" s="6" t="s">
        <v>75</v>
      </c>
    </row>
    <row r="2" spans="1:15" ht="18.75" x14ac:dyDescent="0.3">
      <c r="A2" s="60" t="s">
        <v>275</v>
      </c>
      <c r="B2" s="61"/>
      <c r="C2" s="62" t="s">
        <v>278</v>
      </c>
      <c r="D2" s="82"/>
      <c r="E2" s="82"/>
      <c r="F2" s="63" t="s">
        <v>280</v>
      </c>
      <c r="G2" s="64"/>
      <c r="H2" s="64"/>
      <c r="I2" s="83"/>
      <c r="J2" s="84"/>
    </row>
    <row r="3" spans="1:15" ht="18.75" x14ac:dyDescent="0.3">
      <c r="A3" s="62" t="s">
        <v>276</v>
      </c>
      <c r="B3" s="61"/>
      <c r="C3" s="63" t="s">
        <v>281</v>
      </c>
      <c r="D3" s="85"/>
      <c r="E3" s="85"/>
      <c r="F3" s="65" t="s">
        <v>282</v>
      </c>
      <c r="G3" s="66"/>
      <c r="H3" s="67"/>
      <c r="I3" s="68"/>
      <c r="J3" s="69"/>
    </row>
    <row r="4" spans="1:15" ht="18.75" x14ac:dyDescent="0.3">
      <c r="A4" s="70" t="s">
        <v>279</v>
      </c>
      <c r="B4" s="71"/>
      <c r="C4" s="72" t="s">
        <v>277</v>
      </c>
      <c r="D4" s="82"/>
      <c r="E4" s="86"/>
      <c r="G4" s="6"/>
      <c r="H4" s="12"/>
    </row>
    <row r="6" spans="1:15" ht="18.75" x14ac:dyDescent="0.3">
      <c r="A6" s="14" t="s">
        <v>88</v>
      </c>
      <c r="B6" s="15"/>
      <c r="C6" s="15"/>
      <c r="D6" s="15"/>
      <c r="E6" s="15"/>
      <c r="F6" s="15"/>
      <c r="G6" s="15"/>
      <c r="H6" s="16"/>
      <c r="I6" s="17"/>
      <c r="J6" s="17"/>
      <c r="K6" s="17"/>
      <c r="L6" s="18"/>
    </row>
    <row r="7" spans="1:15" ht="18.75" x14ac:dyDescent="0.3">
      <c r="A7" s="12" t="s">
        <v>76</v>
      </c>
      <c r="B7" s="7"/>
      <c r="C7" s="5"/>
      <c r="D7" s="5"/>
      <c r="E7" s="5"/>
      <c r="F7" s="5"/>
      <c r="G7" s="5"/>
    </row>
    <row r="8" spans="1:15" ht="18.75" x14ac:dyDescent="0.3">
      <c r="B8" s="7"/>
      <c r="C8" s="5"/>
      <c r="D8" s="5"/>
      <c r="E8" s="5"/>
      <c r="F8" s="5"/>
      <c r="G8" s="5"/>
    </row>
    <row r="9" spans="1:15" ht="18.600000000000001" customHeight="1" x14ac:dyDescent="0.25">
      <c r="A9" s="87" t="s">
        <v>82</v>
      </c>
      <c r="B9" s="88"/>
      <c r="C9" s="88"/>
      <c r="D9" s="88"/>
      <c r="E9" s="88"/>
      <c r="F9" s="88"/>
      <c r="G9" s="88"/>
      <c r="H9" s="88"/>
      <c r="I9" s="88"/>
      <c r="J9" s="88"/>
      <c r="K9" s="88"/>
      <c r="L9" s="89"/>
      <c r="M9" s="73"/>
      <c r="N9" s="73"/>
      <c r="O9" s="73"/>
    </row>
    <row r="10" spans="1:15" x14ac:dyDescent="0.25">
      <c r="A10" s="90"/>
      <c r="B10" s="91"/>
      <c r="C10" s="91"/>
      <c r="D10" s="91"/>
      <c r="E10" s="91"/>
      <c r="F10" s="91"/>
      <c r="G10" s="91"/>
      <c r="H10" s="91"/>
      <c r="I10" s="91"/>
      <c r="J10" s="91"/>
      <c r="K10" s="91"/>
      <c r="L10" s="92"/>
      <c r="M10" s="73"/>
      <c r="N10" s="73"/>
      <c r="O10" s="73"/>
    </row>
    <row r="11" spans="1:15" x14ac:dyDescent="0.25">
      <c r="A11" s="74"/>
      <c r="B11" s="74"/>
      <c r="C11" s="74"/>
      <c r="D11" s="74"/>
      <c r="E11" s="74"/>
      <c r="F11" s="74"/>
      <c r="G11" s="74"/>
      <c r="H11" s="74"/>
      <c r="I11" s="74"/>
      <c r="J11" s="74"/>
      <c r="K11" s="74"/>
      <c r="L11" s="74"/>
      <c r="M11" s="73"/>
      <c r="N11" s="73"/>
      <c r="O11" s="73"/>
    </row>
    <row r="12" spans="1:15" x14ac:dyDescent="0.25">
      <c r="A12" s="13" t="s">
        <v>86</v>
      </c>
      <c r="B12" s="13"/>
      <c r="C12" s="13"/>
      <c r="D12" s="13"/>
      <c r="E12" s="13"/>
      <c r="F12" s="13"/>
      <c r="G12" s="13"/>
      <c r="H12" s="13"/>
      <c r="I12" s="13"/>
      <c r="J12" s="13"/>
      <c r="L12" s="3"/>
    </row>
    <row r="13" spans="1:15" x14ac:dyDescent="0.25">
      <c r="A13" s="81" t="s">
        <v>87</v>
      </c>
      <c r="B13" s="81"/>
      <c r="C13" s="81"/>
      <c r="D13" s="81"/>
      <c r="E13" s="81"/>
      <c r="F13" s="81"/>
      <c r="G13" s="81"/>
      <c r="H13" s="81"/>
      <c r="I13" s="81"/>
      <c r="J13" s="81"/>
      <c r="K13" s="81"/>
      <c r="L13" s="81"/>
      <c r="M13" s="81"/>
      <c r="N13" s="81"/>
    </row>
    <row r="14" spans="1:15" x14ac:dyDescent="0.25">
      <c r="A14" s="73"/>
      <c r="B14" s="73"/>
      <c r="C14" s="73"/>
      <c r="D14" s="73"/>
      <c r="E14" s="73"/>
      <c r="F14" s="73"/>
      <c r="G14" s="73"/>
      <c r="H14" s="73"/>
      <c r="I14" s="73"/>
      <c r="J14" s="73"/>
      <c r="K14" s="73"/>
      <c r="L14" s="73"/>
      <c r="M14" s="73"/>
      <c r="N14" s="73"/>
      <c r="O14" s="73"/>
    </row>
    <row r="15" spans="1:15" x14ac:dyDescent="0.25">
      <c r="A15" s="8" t="s">
        <v>0</v>
      </c>
    </row>
    <row r="16" spans="1:15" x14ac:dyDescent="0.25">
      <c r="A16" s="9" t="s">
        <v>1</v>
      </c>
      <c r="B16" s="7" t="s">
        <v>2</v>
      </c>
      <c r="C16" s="7" t="s">
        <v>8</v>
      </c>
      <c r="D16" s="7" t="s">
        <v>7</v>
      </c>
      <c r="E16" s="7" t="s">
        <v>89</v>
      </c>
      <c r="H16" s="10" t="s">
        <v>77</v>
      </c>
    </row>
    <row r="17" spans="1:12" x14ac:dyDescent="0.25">
      <c r="A17" s="2" t="s">
        <v>107</v>
      </c>
      <c r="B17" s="3" t="s">
        <v>108</v>
      </c>
      <c r="C17" s="4">
        <v>5</v>
      </c>
      <c r="D17" s="1"/>
      <c r="E17" s="3" t="s">
        <v>90</v>
      </c>
      <c r="H17" s="9" t="s">
        <v>1</v>
      </c>
      <c r="I17" s="7" t="s">
        <v>2</v>
      </c>
      <c r="J17" s="7" t="s">
        <v>8</v>
      </c>
      <c r="K17" s="7" t="s">
        <v>7</v>
      </c>
      <c r="L17" s="7" t="s">
        <v>89</v>
      </c>
    </row>
    <row r="18" spans="1:12" x14ac:dyDescent="0.25">
      <c r="A18" s="2">
        <v>104019</v>
      </c>
      <c r="B18" s="3" t="s">
        <v>3</v>
      </c>
      <c r="C18" s="4">
        <v>4.5</v>
      </c>
      <c r="D18" s="1"/>
      <c r="E18" s="3">
        <v>3</v>
      </c>
      <c r="H18" s="2" t="s">
        <v>78</v>
      </c>
      <c r="I18" s="3" t="s">
        <v>80</v>
      </c>
      <c r="J18" s="4">
        <v>3</v>
      </c>
      <c r="K18" s="1"/>
      <c r="L18" s="3">
        <v>7</v>
      </c>
    </row>
    <row r="19" spans="1:12" x14ac:dyDescent="0.25">
      <c r="A19" s="2">
        <v>124120</v>
      </c>
      <c r="B19" s="3" t="s">
        <v>4</v>
      </c>
      <c r="C19" s="4">
        <v>5</v>
      </c>
      <c r="D19" s="1"/>
      <c r="E19" s="3" t="s">
        <v>95</v>
      </c>
      <c r="H19" s="2" t="s">
        <v>72</v>
      </c>
      <c r="K19" s="1"/>
    </row>
    <row r="20" spans="1:12" x14ac:dyDescent="0.25">
      <c r="A20" s="2">
        <v>134058</v>
      </c>
      <c r="B20" s="3" t="s">
        <v>5</v>
      </c>
      <c r="C20" s="4">
        <v>3</v>
      </c>
      <c r="D20" s="1"/>
      <c r="E20" s="3">
        <v>2</v>
      </c>
      <c r="H20" s="2" t="s">
        <v>81</v>
      </c>
      <c r="I20" s="3" t="s">
        <v>79</v>
      </c>
      <c r="J20" s="4">
        <v>4</v>
      </c>
      <c r="K20" s="1"/>
      <c r="L20" s="3">
        <v>7</v>
      </c>
    </row>
    <row r="21" spans="1:12" x14ac:dyDescent="0.25">
      <c r="A21" s="2">
        <v>324033</v>
      </c>
      <c r="B21" s="3" t="s">
        <v>6</v>
      </c>
      <c r="C21" s="4">
        <v>3</v>
      </c>
      <c r="D21" s="1"/>
      <c r="E21" s="1"/>
      <c r="K21" s="1"/>
    </row>
    <row r="22" spans="1:12" x14ac:dyDescent="0.25">
      <c r="K22" s="1"/>
    </row>
    <row r="23" spans="1:12" x14ac:dyDescent="0.25">
      <c r="A23" s="8" t="s">
        <v>10</v>
      </c>
      <c r="H23" s="8" t="s">
        <v>47</v>
      </c>
      <c r="K23" s="1"/>
    </row>
    <row r="24" spans="1:12" x14ac:dyDescent="0.25">
      <c r="A24" s="9" t="s">
        <v>1</v>
      </c>
      <c r="B24" s="7" t="s">
        <v>2</v>
      </c>
      <c r="C24" s="7" t="s">
        <v>8</v>
      </c>
      <c r="D24" s="7" t="s">
        <v>7</v>
      </c>
      <c r="E24" s="7" t="s">
        <v>89</v>
      </c>
      <c r="H24" s="9" t="s">
        <v>1</v>
      </c>
      <c r="I24" s="7" t="s">
        <v>2</v>
      </c>
      <c r="J24" s="7" t="s">
        <v>8</v>
      </c>
      <c r="K24" s="7" t="s">
        <v>7</v>
      </c>
      <c r="L24" s="7" t="s">
        <v>89</v>
      </c>
    </row>
    <row r="25" spans="1:12" x14ac:dyDescent="0.25">
      <c r="A25" s="2" t="s">
        <v>12</v>
      </c>
      <c r="B25" s="3" t="s">
        <v>11</v>
      </c>
      <c r="C25" s="4">
        <v>3.5</v>
      </c>
      <c r="D25" s="1"/>
      <c r="E25" s="3" t="s">
        <v>91</v>
      </c>
      <c r="H25" s="2" t="s">
        <v>48</v>
      </c>
      <c r="I25" s="11" t="s">
        <v>49</v>
      </c>
      <c r="J25" s="4">
        <v>5</v>
      </c>
      <c r="K25" s="1"/>
      <c r="L25" s="3" t="s">
        <v>99</v>
      </c>
    </row>
    <row r="26" spans="1:12" x14ac:dyDescent="0.25">
      <c r="A26" s="2" t="s">
        <v>109</v>
      </c>
      <c r="B26" s="3" t="s">
        <v>110</v>
      </c>
      <c r="C26" s="4">
        <v>5</v>
      </c>
      <c r="D26" s="1"/>
      <c r="E26" s="3" t="s">
        <v>91</v>
      </c>
      <c r="H26" s="2" t="s">
        <v>50</v>
      </c>
      <c r="I26" s="3" t="s">
        <v>51</v>
      </c>
      <c r="J26" s="4">
        <v>2.5</v>
      </c>
      <c r="K26" s="1"/>
      <c r="L26" s="3" t="s">
        <v>99</v>
      </c>
    </row>
    <row r="27" spans="1:12" x14ac:dyDescent="0.25">
      <c r="A27" s="2" t="s">
        <v>13</v>
      </c>
      <c r="B27" s="3" t="s">
        <v>14</v>
      </c>
      <c r="C27" s="4">
        <v>2.5</v>
      </c>
      <c r="D27" s="1"/>
      <c r="E27" s="3" t="s">
        <v>92</v>
      </c>
      <c r="H27" s="2" t="s">
        <v>52</v>
      </c>
      <c r="I27" s="3" t="s">
        <v>44</v>
      </c>
      <c r="J27" s="4">
        <v>2</v>
      </c>
      <c r="K27" s="1"/>
    </row>
    <row r="28" spans="1:12" x14ac:dyDescent="0.25">
      <c r="A28" s="2" t="s">
        <v>15</v>
      </c>
      <c r="B28" s="3" t="s">
        <v>16</v>
      </c>
      <c r="C28" s="4">
        <v>5</v>
      </c>
      <c r="D28" s="1"/>
      <c r="E28" s="3">
        <v>4</v>
      </c>
    </row>
    <row r="29" spans="1:12" x14ac:dyDescent="0.25">
      <c r="A29" s="2" t="s">
        <v>17</v>
      </c>
      <c r="B29" s="3" t="s">
        <v>18</v>
      </c>
      <c r="C29" s="4">
        <v>1.5</v>
      </c>
      <c r="D29" s="1"/>
      <c r="E29" s="3" t="s">
        <v>92</v>
      </c>
    </row>
    <row r="30" spans="1:12" x14ac:dyDescent="0.25">
      <c r="A30" s="2" t="s">
        <v>19</v>
      </c>
      <c r="B30" s="3" t="s">
        <v>20</v>
      </c>
      <c r="C30" s="4">
        <v>1</v>
      </c>
      <c r="D30" s="1"/>
      <c r="E30" s="1"/>
      <c r="H30" s="8" t="s">
        <v>53</v>
      </c>
    </row>
    <row r="31" spans="1:12" x14ac:dyDescent="0.25">
      <c r="H31" s="9" t="s">
        <v>1</v>
      </c>
      <c r="I31" s="7" t="s">
        <v>2</v>
      </c>
      <c r="J31" s="7" t="s">
        <v>8</v>
      </c>
      <c r="K31" s="7" t="s">
        <v>7</v>
      </c>
      <c r="L31" s="7" t="s">
        <v>89</v>
      </c>
    </row>
    <row r="32" spans="1:12" x14ac:dyDescent="0.25">
      <c r="A32" s="8" t="s">
        <v>21</v>
      </c>
      <c r="H32" s="2" t="s">
        <v>54</v>
      </c>
      <c r="I32" s="3" t="s">
        <v>55</v>
      </c>
      <c r="J32" s="4">
        <v>6</v>
      </c>
      <c r="K32" s="1"/>
      <c r="L32" s="3" t="s">
        <v>100</v>
      </c>
    </row>
    <row r="33" spans="1:12" x14ac:dyDescent="0.25">
      <c r="A33" s="9" t="s">
        <v>1</v>
      </c>
      <c r="B33" s="7" t="s">
        <v>2</v>
      </c>
      <c r="C33" s="7" t="s">
        <v>8</v>
      </c>
      <c r="D33" s="7" t="s">
        <v>7</v>
      </c>
      <c r="E33" s="7" t="s">
        <v>89</v>
      </c>
      <c r="H33" s="2" t="s">
        <v>56</v>
      </c>
      <c r="I33" s="3" t="s">
        <v>57</v>
      </c>
      <c r="J33" s="4">
        <v>1</v>
      </c>
      <c r="K33" s="1"/>
      <c r="L33" s="3">
        <v>7</v>
      </c>
    </row>
    <row r="34" spans="1:12" x14ac:dyDescent="0.25">
      <c r="A34" s="2" t="s">
        <v>24</v>
      </c>
      <c r="B34" s="3" t="s">
        <v>25</v>
      </c>
      <c r="C34" s="4">
        <v>3.5</v>
      </c>
      <c r="D34" s="1"/>
      <c r="E34" s="3" t="s">
        <v>93</v>
      </c>
      <c r="H34" s="2" t="s">
        <v>58</v>
      </c>
      <c r="I34" s="3" t="s">
        <v>59</v>
      </c>
      <c r="J34" s="4">
        <v>4</v>
      </c>
      <c r="K34" s="1"/>
      <c r="L34" s="3" t="s">
        <v>100</v>
      </c>
    </row>
    <row r="35" spans="1:12" x14ac:dyDescent="0.25">
      <c r="A35" s="2" t="s">
        <v>26</v>
      </c>
      <c r="B35" s="3" t="s">
        <v>27</v>
      </c>
      <c r="C35" s="4">
        <v>2.5</v>
      </c>
      <c r="D35" s="1"/>
      <c r="E35" s="3" t="s">
        <v>94</v>
      </c>
      <c r="H35" s="2" t="s">
        <v>83</v>
      </c>
      <c r="I35" s="3" t="s">
        <v>84</v>
      </c>
      <c r="J35" s="4">
        <v>4</v>
      </c>
      <c r="K35" s="1"/>
    </row>
    <row r="36" spans="1:12" x14ac:dyDescent="0.25">
      <c r="A36" s="2" t="s">
        <v>28</v>
      </c>
      <c r="B36" s="3" t="s">
        <v>29</v>
      </c>
      <c r="C36" s="4">
        <v>3.5</v>
      </c>
      <c r="D36" s="1"/>
      <c r="E36" s="3">
        <v>6</v>
      </c>
    </row>
    <row r="37" spans="1:12" x14ac:dyDescent="0.25">
      <c r="A37" s="2" t="s">
        <v>30</v>
      </c>
      <c r="B37" s="3" t="s">
        <v>31</v>
      </c>
      <c r="C37" s="4">
        <v>2</v>
      </c>
      <c r="D37" s="1"/>
      <c r="E37" s="3">
        <v>5</v>
      </c>
      <c r="H37" s="8" t="s">
        <v>60</v>
      </c>
    </row>
    <row r="38" spans="1:12" x14ac:dyDescent="0.25">
      <c r="A38" s="2" t="s">
        <v>32</v>
      </c>
      <c r="B38" s="3" t="s">
        <v>33</v>
      </c>
      <c r="C38" s="4">
        <v>2.5</v>
      </c>
      <c r="D38" s="1"/>
      <c r="E38" s="1"/>
      <c r="H38" s="9" t="s">
        <v>1</v>
      </c>
      <c r="I38" s="7" t="s">
        <v>2</v>
      </c>
      <c r="J38" s="7" t="s">
        <v>8</v>
      </c>
      <c r="K38" s="7" t="s">
        <v>7</v>
      </c>
      <c r="L38" s="7" t="s">
        <v>89</v>
      </c>
    </row>
    <row r="39" spans="1:12" x14ac:dyDescent="0.25">
      <c r="A39" s="2" t="s">
        <v>34</v>
      </c>
      <c r="B39" s="3" t="s">
        <v>35</v>
      </c>
      <c r="C39" s="4">
        <v>4</v>
      </c>
      <c r="D39" s="1"/>
      <c r="E39" s="3" t="s">
        <v>96</v>
      </c>
      <c r="H39" s="2" t="s">
        <v>61</v>
      </c>
      <c r="I39" s="3" t="s">
        <v>62</v>
      </c>
      <c r="J39" s="4">
        <v>2.5</v>
      </c>
      <c r="K39" s="1"/>
    </row>
    <row r="40" spans="1:12" x14ac:dyDescent="0.25">
      <c r="A40" s="2" t="s">
        <v>19</v>
      </c>
      <c r="B40" s="3" t="s">
        <v>20</v>
      </c>
      <c r="C40" s="4">
        <v>1</v>
      </c>
      <c r="D40" s="1"/>
      <c r="E40" s="1"/>
      <c r="H40" s="2" t="s">
        <v>63</v>
      </c>
      <c r="I40" s="3" t="s">
        <v>64</v>
      </c>
      <c r="J40" s="4">
        <v>5</v>
      </c>
      <c r="K40" s="1"/>
      <c r="L40" s="3">
        <v>8</v>
      </c>
    </row>
    <row r="41" spans="1:12" x14ac:dyDescent="0.25">
      <c r="H41" s="2" t="s">
        <v>65</v>
      </c>
      <c r="I41" s="3" t="s">
        <v>66</v>
      </c>
      <c r="J41" s="4">
        <v>3</v>
      </c>
      <c r="K41" s="1"/>
    </row>
    <row r="42" spans="1:12" x14ac:dyDescent="0.25">
      <c r="A42" s="8" t="s">
        <v>36</v>
      </c>
    </row>
    <row r="43" spans="1:12" x14ac:dyDescent="0.25">
      <c r="A43" s="9" t="s">
        <v>1</v>
      </c>
      <c r="B43" s="7" t="s">
        <v>2</v>
      </c>
      <c r="C43" s="7" t="s">
        <v>8</v>
      </c>
      <c r="D43" s="7" t="s">
        <v>7</v>
      </c>
      <c r="E43" s="7" t="s">
        <v>89</v>
      </c>
    </row>
    <row r="44" spans="1:12" x14ac:dyDescent="0.25">
      <c r="A44" s="2" t="s">
        <v>22</v>
      </c>
      <c r="B44" s="3" t="s">
        <v>23</v>
      </c>
      <c r="C44" s="4">
        <v>4</v>
      </c>
      <c r="D44" s="1"/>
      <c r="E44" s="3" t="s">
        <v>97</v>
      </c>
      <c r="H44" s="8" t="s">
        <v>67</v>
      </c>
    </row>
    <row r="45" spans="1:12" x14ac:dyDescent="0.25">
      <c r="A45" s="2" t="s">
        <v>37</v>
      </c>
      <c r="B45" s="3" t="s">
        <v>38</v>
      </c>
      <c r="C45" s="4">
        <v>3</v>
      </c>
      <c r="D45" s="1"/>
      <c r="E45" s="3">
        <v>7</v>
      </c>
      <c r="H45" s="9" t="s">
        <v>1</v>
      </c>
      <c r="I45" s="7" t="s">
        <v>2</v>
      </c>
      <c r="J45" s="7" t="s">
        <v>8</v>
      </c>
      <c r="K45" s="7" t="s">
        <v>7</v>
      </c>
      <c r="L45" s="7" t="s">
        <v>89</v>
      </c>
    </row>
    <row r="46" spans="1:12" x14ac:dyDescent="0.25">
      <c r="A46" s="2" t="s">
        <v>39</v>
      </c>
      <c r="B46" s="3" t="s">
        <v>40</v>
      </c>
      <c r="C46" s="4">
        <v>3</v>
      </c>
      <c r="D46" s="1"/>
      <c r="E46" s="3" t="s">
        <v>98</v>
      </c>
      <c r="H46" s="2" t="s">
        <v>68</v>
      </c>
      <c r="I46" s="3" t="s">
        <v>69</v>
      </c>
      <c r="J46" s="4">
        <v>2.5</v>
      </c>
      <c r="K46" s="1"/>
    </row>
    <row r="47" spans="1:12" x14ac:dyDescent="0.25">
      <c r="A47" s="2" t="s">
        <v>41</v>
      </c>
      <c r="B47" s="3" t="s">
        <v>42</v>
      </c>
      <c r="C47" s="4">
        <v>3</v>
      </c>
      <c r="D47" s="1"/>
      <c r="E47" s="3">
        <v>5</v>
      </c>
      <c r="H47" s="2" t="s">
        <v>70</v>
      </c>
      <c r="I47" s="3" t="s">
        <v>71</v>
      </c>
      <c r="J47" s="4">
        <v>3.5</v>
      </c>
      <c r="K47" s="1"/>
    </row>
    <row r="48" spans="1:12" x14ac:dyDescent="0.25">
      <c r="A48" s="2" t="s">
        <v>43</v>
      </c>
      <c r="B48" s="3" t="s">
        <v>85</v>
      </c>
      <c r="C48" s="4">
        <v>2</v>
      </c>
      <c r="D48" s="1"/>
      <c r="E48" s="3">
        <v>5</v>
      </c>
      <c r="H48" s="2" t="s">
        <v>72</v>
      </c>
      <c r="J48" s="4"/>
    </row>
    <row r="49" spans="1:11" x14ac:dyDescent="0.25">
      <c r="A49" s="2" t="s">
        <v>45</v>
      </c>
      <c r="B49" s="3" t="s">
        <v>46</v>
      </c>
      <c r="C49" s="4">
        <v>3</v>
      </c>
      <c r="D49" s="1"/>
      <c r="E49" s="1"/>
      <c r="H49" s="2" t="s">
        <v>73</v>
      </c>
      <c r="I49" s="3" t="s">
        <v>74</v>
      </c>
      <c r="J49" s="4">
        <v>3.5</v>
      </c>
      <c r="K49" s="1"/>
    </row>
    <row r="50" spans="1:11" x14ac:dyDescent="0.25">
      <c r="K50" s="1"/>
    </row>
  </sheetData>
  <sheetProtection algorithmName="SHA-512" hashValue="0OJPoSMdaigXpBkOt4ul5WpJV+QA4Ha67zUNHTjHD2eotCxt5tj7YVKBNKInjXI9PORfhGzWXfjdekzhQe0e+w==" saltValue="7AXfuEno/tQ+NpiRhqmFDA==" spinCount="100000" sheet="1" selectLockedCells="1"/>
  <mergeCells count="6">
    <mergeCell ref="A13:N13"/>
    <mergeCell ref="D2:E2"/>
    <mergeCell ref="I2:J2"/>
    <mergeCell ref="D3:E3"/>
    <mergeCell ref="D4:E4"/>
    <mergeCell ref="A9:L10"/>
  </mergeCells>
  <conditionalFormatting sqref="D17:D20 D21:E21">
    <cfRule type="expression" dxfId="95" priority="47">
      <formula>D17="נ"</formula>
    </cfRule>
    <cfRule type="expression" dxfId="94" priority="48">
      <formula>D17="פטור"</formula>
    </cfRule>
    <cfRule type="cellIs" dxfId="93" priority="49" operator="between">
      <formula>55</formula>
      <formula>100</formula>
    </cfRule>
    <cfRule type="cellIs" dxfId="92" priority="50" operator="between">
      <formula>1</formula>
      <formula>54</formula>
    </cfRule>
  </conditionalFormatting>
  <conditionalFormatting sqref="D25:D29 D30:E30">
    <cfRule type="expression" dxfId="91" priority="43">
      <formula>D25="נ"</formula>
    </cfRule>
    <cfRule type="expression" dxfId="90" priority="44">
      <formula>D25="פטור"</formula>
    </cfRule>
    <cfRule type="cellIs" dxfId="89" priority="45" operator="between">
      <formula>55</formula>
      <formula>100</formula>
    </cfRule>
    <cfRule type="cellIs" dxfId="88" priority="46" operator="between">
      <formula>1</formula>
      <formula>54</formula>
    </cfRule>
  </conditionalFormatting>
  <conditionalFormatting sqref="D34:D37 D38:E38 D39 D40:E40">
    <cfRule type="expression" dxfId="87" priority="39">
      <formula>D34="נ"</formula>
    </cfRule>
    <cfRule type="expression" dxfId="86" priority="40">
      <formula>D34="פטור"</formula>
    </cfRule>
    <cfRule type="cellIs" dxfId="85" priority="41" operator="between">
      <formula>55</formula>
      <formula>100</formula>
    </cfRule>
    <cfRule type="cellIs" dxfId="84" priority="42" operator="between">
      <formula>1</formula>
      <formula>54</formula>
    </cfRule>
  </conditionalFormatting>
  <conditionalFormatting sqref="D44:D48 D49:E49">
    <cfRule type="expression" dxfId="83" priority="35">
      <formula>D44="נ"</formula>
    </cfRule>
    <cfRule type="expression" dxfId="82" priority="36">
      <formula>D44="פטור"</formula>
    </cfRule>
    <cfRule type="cellIs" dxfId="81" priority="37" operator="between">
      <formula>55</formula>
      <formula>100</formula>
    </cfRule>
    <cfRule type="cellIs" dxfId="80" priority="38" operator="between">
      <formula>1</formula>
      <formula>54</formula>
    </cfRule>
  </conditionalFormatting>
  <conditionalFormatting sqref="E19">
    <cfRule type="cellIs" dxfId="79" priority="1" operator="between">
      <formula>55</formula>
      <formula>100</formula>
    </cfRule>
    <cfRule type="cellIs" dxfId="78" priority="2" operator="between">
      <formula>1</formula>
      <formula>54</formula>
    </cfRule>
  </conditionalFormatting>
  <conditionalFormatting sqref="F17:G21">
    <cfRule type="cellIs" dxfId="77" priority="137" operator="between">
      <formula>55</formula>
      <formula>100</formula>
    </cfRule>
    <cfRule type="cellIs" dxfId="76" priority="138" operator="between">
      <formula>1</formula>
      <formula>54</formula>
    </cfRule>
  </conditionalFormatting>
  <conditionalFormatting sqref="K18">
    <cfRule type="expression" dxfId="75" priority="31">
      <formula>K18="נ"</formula>
    </cfRule>
  </conditionalFormatting>
  <conditionalFormatting sqref="K18:K19">
    <cfRule type="expression" dxfId="74" priority="32">
      <formula>K18="פטור"</formula>
    </cfRule>
    <cfRule type="cellIs" dxfId="73" priority="33" operator="between">
      <formula>55</formula>
      <formula>100</formula>
    </cfRule>
    <cfRule type="cellIs" dxfId="72" priority="34" operator="between">
      <formula>1</formula>
      <formula>54</formula>
    </cfRule>
  </conditionalFormatting>
  <conditionalFormatting sqref="K20">
    <cfRule type="expression" dxfId="71" priority="27">
      <formula>K20="נ"</formula>
    </cfRule>
  </conditionalFormatting>
  <conditionalFormatting sqref="K20:K23">
    <cfRule type="expression" dxfId="70" priority="28">
      <formula>K20="פטור"</formula>
    </cfRule>
    <cfRule type="cellIs" dxfId="69" priority="29" operator="between">
      <formula>55</formula>
      <formula>100</formula>
    </cfRule>
    <cfRule type="cellIs" dxfId="68" priority="30" operator="between">
      <formula>1</formula>
      <formula>54</formula>
    </cfRule>
  </conditionalFormatting>
  <conditionalFormatting sqref="K25:K27">
    <cfRule type="expression" dxfId="67" priority="23">
      <formula>K25="נ"</formula>
    </cfRule>
    <cfRule type="expression" dxfId="66" priority="24">
      <formula>K25="פטור"</formula>
    </cfRule>
    <cfRule type="cellIs" dxfId="65" priority="25" operator="between">
      <formula>55</formula>
      <formula>100</formula>
    </cfRule>
    <cfRule type="cellIs" dxfId="64" priority="26" operator="between">
      <formula>1</formula>
      <formula>54</formula>
    </cfRule>
  </conditionalFormatting>
  <conditionalFormatting sqref="K32:K35">
    <cfRule type="expression" dxfId="63" priority="19">
      <formula>K32="נ"</formula>
    </cfRule>
    <cfRule type="expression" dxfId="62" priority="20">
      <formula>K32="פטור"</formula>
    </cfRule>
    <cfRule type="cellIs" dxfId="61" priority="21" operator="between">
      <formula>55</formula>
      <formula>100</formula>
    </cfRule>
    <cfRule type="cellIs" dxfId="60" priority="22" operator="between">
      <formula>1</formula>
      <formula>54</formula>
    </cfRule>
  </conditionalFormatting>
  <conditionalFormatting sqref="K39:K41">
    <cfRule type="expression" dxfId="59" priority="15">
      <formula>K39="נ"</formula>
    </cfRule>
    <cfRule type="expression" dxfId="58" priority="16">
      <formula>K39="פטור"</formula>
    </cfRule>
    <cfRule type="cellIs" dxfId="57" priority="17" operator="between">
      <formula>55</formula>
      <formula>100</formula>
    </cfRule>
    <cfRule type="cellIs" dxfId="56" priority="18" operator="between">
      <formula>1</formula>
      <formula>54</formula>
    </cfRule>
  </conditionalFormatting>
  <conditionalFormatting sqref="K46:K47">
    <cfRule type="expression" dxfId="55" priority="11">
      <formula>K46="נ"</formula>
    </cfRule>
    <cfRule type="expression" dxfId="54" priority="12">
      <formula>K46="פטור"</formula>
    </cfRule>
    <cfRule type="cellIs" dxfId="53" priority="13" operator="between">
      <formula>55</formula>
      <formula>100</formula>
    </cfRule>
    <cfRule type="cellIs" dxfId="52" priority="14" operator="between">
      <formula>1</formula>
      <formula>54</formula>
    </cfRule>
  </conditionalFormatting>
  <conditionalFormatting sqref="K49:K50">
    <cfRule type="expression" dxfId="51" priority="3">
      <formula>K49="נ"</formula>
    </cfRule>
    <cfRule type="expression" dxfId="50" priority="4">
      <formula>K49="פטור"</formula>
    </cfRule>
    <cfRule type="cellIs" dxfId="49" priority="5" operator="between">
      <formula>55</formula>
      <formula>100</formula>
    </cfRule>
    <cfRule type="cellIs" dxfId="48" priority="6" operator="between">
      <formula>1</formula>
      <formula>54</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029F-D63C-4D21-88D6-E6484E2884FE}">
  <dimension ref="A1:K54"/>
  <sheetViews>
    <sheetView rightToLeft="1" workbookViewId="0">
      <selection activeCell="K5" sqref="K5"/>
    </sheetView>
  </sheetViews>
  <sheetFormatPr defaultColWidth="8.7109375" defaultRowHeight="15" x14ac:dyDescent="0.25"/>
  <cols>
    <col min="1" max="1" width="8.7109375" style="22"/>
    <col min="2" max="2" width="25.85546875" style="22" customWidth="1"/>
    <col min="3" max="16384" width="8.7109375" style="22"/>
  </cols>
  <sheetData>
    <row r="1" spans="1:11" x14ac:dyDescent="0.25">
      <c r="A1" s="75" t="s">
        <v>283</v>
      </c>
    </row>
    <row r="2" spans="1:11" ht="18.75" x14ac:dyDescent="0.25">
      <c r="A2" s="23" t="s">
        <v>112</v>
      </c>
      <c r="H2" s="24" t="s">
        <v>113</v>
      </c>
    </row>
    <row r="3" spans="1:11" x14ac:dyDescent="0.25">
      <c r="A3" s="21" t="s">
        <v>114</v>
      </c>
      <c r="H3" s="25" t="s">
        <v>115</v>
      </c>
      <c r="I3" s="26"/>
      <c r="J3" s="26"/>
      <c r="K3" s="27">
        <f>SUM(E8:E16)</f>
        <v>0</v>
      </c>
    </row>
    <row r="4" spans="1:11" x14ac:dyDescent="0.25">
      <c r="H4" s="28" t="s">
        <v>116</v>
      </c>
      <c r="K4" s="29">
        <f>SUM(E23:E29)</f>
        <v>0</v>
      </c>
    </row>
    <row r="5" spans="1:11" x14ac:dyDescent="0.25">
      <c r="A5" s="30" t="s">
        <v>117</v>
      </c>
      <c r="H5" s="28" t="s">
        <v>118</v>
      </c>
      <c r="K5" s="29">
        <f>SUM(K3:K4)</f>
        <v>0</v>
      </c>
    </row>
    <row r="6" spans="1:11" x14ac:dyDescent="0.25">
      <c r="A6" s="76" t="s">
        <v>284</v>
      </c>
      <c r="H6" s="28"/>
      <c r="K6" s="29"/>
    </row>
    <row r="7" spans="1:11" x14ac:dyDescent="0.25">
      <c r="A7" s="31"/>
      <c r="B7" s="32"/>
      <c r="C7" s="33" t="s">
        <v>8</v>
      </c>
      <c r="D7" s="33" t="s">
        <v>7</v>
      </c>
      <c r="E7" s="34" t="s">
        <v>119</v>
      </c>
      <c r="H7" s="28" t="s">
        <v>120</v>
      </c>
      <c r="K7" s="29">
        <f>'[1]המגמה לחומרים'!L3+'[1]המגמה לחומרים'!L4</f>
        <v>0</v>
      </c>
    </row>
    <row r="8" spans="1:11" ht="14.1" customHeight="1" x14ac:dyDescent="0.25">
      <c r="A8" s="35">
        <v>94481</v>
      </c>
      <c r="B8" s="32" t="s">
        <v>121</v>
      </c>
      <c r="C8" s="36">
        <v>4</v>
      </c>
      <c r="D8" s="1"/>
      <c r="E8" s="36">
        <f>IF(D8&gt;=55,C8,0)</f>
        <v>0</v>
      </c>
      <c r="H8" s="28" t="s">
        <v>122</v>
      </c>
      <c r="K8" s="29">
        <f>'[1]טכנולוגיות סביבתיות'!L3+'[1]טכנולוגיות סביבתיות'!L4</f>
        <v>0</v>
      </c>
    </row>
    <row r="9" spans="1:11" x14ac:dyDescent="0.25">
      <c r="A9" s="36"/>
      <c r="B9" s="32" t="s">
        <v>72</v>
      </c>
      <c r="C9" s="36"/>
      <c r="D9" s="1"/>
      <c r="E9" s="32"/>
      <c r="H9" s="28" t="s">
        <v>123</v>
      </c>
      <c r="K9" s="29">
        <f>'[1]תהליכים ביוכימיים'!L3+'[1]תהליכים ביוכימיים'!L4</f>
        <v>0</v>
      </c>
    </row>
    <row r="10" spans="1:11" ht="14.1" customHeight="1" x14ac:dyDescent="0.25">
      <c r="A10" s="36">
        <v>14003</v>
      </c>
      <c r="B10" s="32" t="s">
        <v>80</v>
      </c>
      <c r="C10" s="36">
        <v>3</v>
      </c>
      <c r="D10" s="1"/>
      <c r="E10" s="36">
        <f>IF(D10&gt;=55,C10,0)</f>
        <v>0</v>
      </c>
      <c r="H10" s="28" t="s">
        <v>124</v>
      </c>
      <c r="K10" s="29">
        <f>'[1]המגמה הכמותית '!L12</f>
        <v>0</v>
      </c>
    </row>
    <row r="11" spans="1:11" ht="14.1" customHeight="1" x14ac:dyDescent="0.25">
      <c r="A11" s="36">
        <v>124711</v>
      </c>
      <c r="B11" s="32" t="s">
        <v>125</v>
      </c>
      <c r="C11" s="36">
        <v>4</v>
      </c>
      <c r="D11" s="1"/>
      <c r="E11" s="36">
        <f t="shared" ref="E11:E16" si="0">IF(D11&gt;=55,C11,0)</f>
        <v>0</v>
      </c>
      <c r="H11" s="37" t="s">
        <v>126</v>
      </c>
      <c r="I11" s="38"/>
      <c r="J11" s="38"/>
      <c r="K11" s="39">
        <f>SUM(K5:K10)</f>
        <v>0</v>
      </c>
    </row>
    <row r="12" spans="1:11" ht="14.1" customHeight="1" x14ac:dyDescent="0.25">
      <c r="A12" s="36">
        <v>54375</v>
      </c>
      <c r="B12" s="32" t="s">
        <v>127</v>
      </c>
      <c r="C12" s="36">
        <v>3.5</v>
      </c>
      <c r="D12" s="1"/>
      <c r="E12" s="36">
        <f t="shared" si="0"/>
        <v>0</v>
      </c>
    </row>
    <row r="13" spans="1:11" ht="14.1" customHeight="1" x14ac:dyDescent="0.25">
      <c r="A13" s="36">
        <v>56166</v>
      </c>
      <c r="B13" s="32" t="s">
        <v>128</v>
      </c>
      <c r="C13" s="36">
        <v>2</v>
      </c>
      <c r="D13" s="1"/>
      <c r="E13" s="36">
        <f t="shared" si="0"/>
        <v>0</v>
      </c>
    </row>
    <row r="14" spans="1:11" ht="14.1" customHeight="1" x14ac:dyDescent="0.25">
      <c r="A14" s="36">
        <v>54373</v>
      </c>
      <c r="B14" s="32" t="s">
        <v>129</v>
      </c>
      <c r="C14" s="36">
        <v>2.5</v>
      </c>
      <c r="D14" s="1"/>
      <c r="E14" s="36">
        <f t="shared" si="0"/>
        <v>0</v>
      </c>
    </row>
    <row r="15" spans="1:11" ht="14.1" customHeight="1" x14ac:dyDescent="0.25">
      <c r="A15" s="36">
        <v>314533</v>
      </c>
      <c r="B15" s="32" t="s">
        <v>130</v>
      </c>
      <c r="C15" s="36">
        <v>3.5</v>
      </c>
      <c r="D15" s="1"/>
      <c r="E15" s="36">
        <f t="shared" si="0"/>
        <v>0</v>
      </c>
    </row>
    <row r="16" spans="1:11" ht="14.1" customHeight="1" x14ac:dyDescent="0.25">
      <c r="A16" s="36">
        <v>314535</v>
      </c>
      <c r="B16" s="32" t="s">
        <v>131</v>
      </c>
      <c r="C16" s="36">
        <v>2.5</v>
      </c>
      <c r="D16" s="1"/>
      <c r="E16" s="36">
        <f t="shared" si="0"/>
        <v>0</v>
      </c>
    </row>
    <row r="19" spans="1:7" x14ac:dyDescent="0.25">
      <c r="A19" s="30" t="s">
        <v>132</v>
      </c>
    </row>
    <row r="20" spans="1:7" s="80" customFormat="1" x14ac:dyDescent="0.25">
      <c r="A20" s="76" t="s">
        <v>285</v>
      </c>
      <c r="B20" s="77"/>
      <c r="C20" s="78"/>
      <c r="D20" s="77"/>
      <c r="E20" s="79"/>
      <c r="F20" s="79"/>
      <c r="G20" s="79"/>
    </row>
    <row r="21" spans="1:7" s="80" customFormat="1" x14ac:dyDescent="0.25">
      <c r="A21" s="76" t="s">
        <v>286</v>
      </c>
      <c r="B21" s="77"/>
      <c r="C21" s="78"/>
      <c r="D21" s="77"/>
      <c r="E21" s="79"/>
      <c r="F21" s="79"/>
      <c r="G21" s="79"/>
    </row>
    <row r="22" spans="1:7" x14ac:dyDescent="0.25">
      <c r="A22" s="30"/>
      <c r="B22" s="32"/>
      <c r="C22" s="33" t="s">
        <v>8</v>
      </c>
      <c r="D22" s="33" t="s">
        <v>7</v>
      </c>
      <c r="E22" s="34" t="s">
        <v>119</v>
      </c>
    </row>
    <row r="23" spans="1:7" x14ac:dyDescent="0.25">
      <c r="A23" s="40">
        <v>54251</v>
      </c>
      <c r="B23" s="32" t="s">
        <v>133</v>
      </c>
      <c r="C23" s="36">
        <v>1</v>
      </c>
      <c r="D23" s="1"/>
      <c r="E23" s="36">
        <f t="shared" ref="E23:E26" si="1">IF(D23&gt;=55,C23,0)</f>
        <v>0</v>
      </c>
      <c r="F23" s="41"/>
    </row>
    <row r="24" spans="1:7" x14ac:dyDescent="0.25">
      <c r="A24" s="40">
        <v>54364</v>
      </c>
      <c r="B24" s="32" t="s">
        <v>134</v>
      </c>
      <c r="C24" s="36">
        <v>1</v>
      </c>
      <c r="D24" s="1"/>
      <c r="E24" s="36">
        <f t="shared" si="1"/>
        <v>0</v>
      </c>
      <c r="F24" s="41"/>
    </row>
    <row r="25" spans="1:7" x14ac:dyDescent="0.25">
      <c r="A25" s="40">
        <v>54367</v>
      </c>
      <c r="B25" s="32" t="s">
        <v>135</v>
      </c>
      <c r="C25" s="36">
        <v>2.5</v>
      </c>
      <c r="D25" s="1"/>
      <c r="E25" s="36">
        <f t="shared" si="1"/>
        <v>0</v>
      </c>
      <c r="F25" s="41"/>
    </row>
    <row r="26" spans="1:7" x14ac:dyDescent="0.25">
      <c r="A26" s="40">
        <v>54368</v>
      </c>
      <c r="B26" s="32" t="s">
        <v>136</v>
      </c>
      <c r="C26" s="36">
        <v>2.5</v>
      </c>
      <c r="D26" s="1"/>
      <c r="E26" s="36">
        <f t="shared" si="1"/>
        <v>0</v>
      </c>
      <c r="F26" s="41"/>
    </row>
    <row r="27" spans="1:7" x14ac:dyDescent="0.25">
      <c r="A27" s="40">
        <v>94591</v>
      </c>
      <c r="B27" s="32" t="s">
        <v>137</v>
      </c>
      <c r="C27" s="36">
        <v>3.5</v>
      </c>
      <c r="D27" s="1"/>
      <c r="E27" s="36">
        <f>IF(D27&gt;=55,C27,0)</f>
        <v>0</v>
      </c>
      <c r="F27" s="41"/>
    </row>
    <row r="28" spans="1:7" x14ac:dyDescent="0.25">
      <c r="A28" s="40" t="s">
        <v>72</v>
      </c>
      <c r="B28" s="32"/>
      <c r="C28" s="36"/>
      <c r="D28" s="1"/>
      <c r="E28" s="36"/>
      <c r="F28" s="41"/>
    </row>
    <row r="29" spans="1:7" x14ac:dyDescent="0.25">
      <c r="A29" s="40">
        <v>96501</v>
      </c>
      <c r="B29" s="32" t="s">
        <v>138</v>
      </c>
      <c r="C29" s="36">
        <v>3</v>
      </c>
      <c r="D29" s="1"/>
      <c r="E29" s="36">
        <f>IF(D29&gt;=55,C29,0)</f>
        <v>0</v>
      </c>
    </row>
    <row r="30" spans="1:7" x14ac:dyDescent="0.25">
      <c r="A30" s="42" t="s">
        <v>139</v>
      </c>
      <c r="B30" s="32"/>
      <c r="C30" s="36"/>
      <c r="D30" s="32"/>
    </row>
    <row r="31" spans="1:7" x14ac:dyDescent="0.25">
      <c r="A31" s="32"/>
      <c r="B31" s="32"/>
      <c r="C31" s="36"/>
      <c r="D31" s="32"/>
    </row>
    <row r="32" spans="1:7" x14ac:dyDescent="0.25">
      <c r="A32" s="32"/>
      <c r="B32" s="32"/>
      <c r="C32" s="36"/>
      <c r="D32" s="32"/>
    </row>
    <row r="33" spans="1:4" x14ac:dyDescent="0.25">
      <c r="A33" s="32"/>
      <c r="B33" s="32"/>
      <c r="C33" s="36"/>
      <c r="D33" s="32"/>
    </row>
    <row r="34" spans="1:4" x14ac:dyDescent="0.25">
      <c r="A34" s="32"/>
      <c r="B34" s="32"/>
      <c r="C34" s="36"/>
      <c r="D34" s="32"/>
    </row>
    <row r="35" spans="1:4" x14ac:dyDescent="0.25">
      <c r="A35" s="32"/>
      <c r="B35" s="32"/>
      <c r="C35" s="36"/>
      <c r="D35" s="32"/>
    </row>
    <row r="36" spans="1:4" x14ac:dyDescent="0.25">
      <c r="A36" s="32"/>
      <c r="B36" s="32"/>
      <c r="C36" s="36"/>
      <c r="D36" s="32"/>
    </row>
    <row r="37" spans="1:4" x14ac:dyDescent="0.25">
      <c r="A37" s="32"/>
      <c r="B37" s="32"/>
      <c r="C37" s="32"/>
      <c r="D37" s="32"/>
    </row>
    <row r="38" spans="1:4" x14ac:dyDescent="0.25">
      <c r="A38" s="32"/>
      <c r="B38" s="32"/>
      <c r="C38" s="32"/>
      <c r="D38" s="32"/>
    </row>
    <row r="39" spans="1:4" x14ac:dyDescent="0.25">
      <c r="A39" s="32"/>
      <c r="B39" s="32"/>
      <c r="C39" s="32"/>
      <c r="D39" s="32"/>
    </row>
    <row r="40" spans="1:4" x14ac:dyDescent="0.25">
      <c r="A40" s="32"/>
      <c r="B40" s="32"/>
      <c r="C40" s="32"/>
      <c r="D40" s="32"/>
    </row>
    <row r="41" spans="1:4" x14ac:dyDescent="0.25">
      <c r="A41" s="32"/>
      <c r="B41" s="32"/>
      <c r="C41" s="32"/>
      <c r="D41" s="32"/>
    </row>
    <row r="42" spans="1:4" x14ac:dyDescent="0.25">
      <c r="A42" s="32"/>
      <c r="B42" s="32"/>
      <c r="C42" s="32"/>
      <c r="D42" s="32"/>
    </row>
    <row r="43" spans="1:4" x14ac:dyDescent="0.25">
      <c r="A43" s="32"/>
      <c r="B43" s="32"/>
      <c r="C43" s="32"/>
      <c r="D43" s="32"/>
    </row>
    <row r="44" spans="1:4" x14ac:dyDescent="0.25">
      <c r="A44" s="32"/>
      <c r="B44" s="32"/>
      <c r="C44" s="32"/>
      <c r="D44" s="32"/>
    </row>
    <row r="45" spans="1:4" x14ac:dyDescent="0.25">
      <c r="A45" s="32"/>
      <c r="B45" s="32"/>
      <c r="C45" s="32"/>
      <c r="D45" s="32"/>
    </row>
    <row r="46" spans="1:4" x14ac:dyDescent="0.25">
      <c r="A46" s="32"/>
      <c r="B46" s="32"/>
      <c r="C46" s="32"/>
      <c r="D46" s="32"/>
    </row>
    <row r="47" spans="1:4" x14ac:dyDescent="0.25">
      <c r="A47" s="32"/>
      <c r="B47" s="32"/>
      <c r="C47" s="32"/>
      <c r="D47" s="32"/>
    </row>
    <row r="48" spans="1:4" x14ac:dyDescent="0.25">
      <c r="A48" s="32"/>
      <c r="B48" s="32"/>
      <c r="C48" s="32"/>
      <c r="D48" s="32"/>
    </row>
    <row r="49" spans="1:4" x14ac:dyDescent="0.25">
      <c r="A49" s="32"/>
      <c r="B49" s="32"/>
      <c r="C49" s="32"/>
      <c r="D49" s="32"/>
    </row>
    <row r="50" spans="1:4" x14ac:dyDescent="0.25">
      <c r="A50" s="32"/>
      <c r="B50" s="32"/>
      <c r="C50" s="32"/>
      <c r="D50" s="32"/>
    </row>
    <row r="51" spans="1:4" x14ac:dyDescent="0.25">
      <c r="A51" s="32"/>
      <c r="B51" s="32"/>
      <c r="C51" s="32"/>
      <c r="D51" s="32"/>
    </row>
    <row r="52" spans="1:4" x14ac:dyDescent="0.25">
      <c r="A52" s="32"/>
      <c r="B52" s="32"/>
      <c r="C52" s="32"/>
      <c r="D52" s="32"/>
    </row>
    <row r="53" spans="1:4" x14ac:dyDescent="0.25">
      <c r="A53" s="32"/>
      <c r="B53" s="32"/>
      <c r="C53" s="32"/>
      <c r="D53" s="32"/>
    </row>
    <row r="54" spans="1:4" x14ac:dyDescent="0.25">
      <c r="A54" s="32"/>
      <c r="B54" s="32"/>
      <c r="C54" s="32"/>
      <c r="D54" s="32"/>
    </row>
  </sheetData>
  <sheetProtection algorithmName="SHA-512" hashValue="z9PAUJnAbyASliGILTHFQ8rji4+kM6FRkXXWVpfnrVuqmk4PPyEXgIPR8ZgHJHUVerZjMVjqae9iCP5V2kSZkA==" saltValue="a0KwUvV0p94z2Dhdt+CbeQ==" spinCount="100000" sheet="1" objects="1" scenarios="1"/>
  <conditionalFormatting sqref="D8:D16">
    <cfRule type="expression" dxfId="47" priority="9">
      <formula>D8="נ"</formula>
    </cfRule>
    <cfRule type="expression" dxfId="46" priority="10">
      <formula>D8="פטור"</formula>
    </cfRule>
    <cfRule type="cellIs" dxfId="45" priority="11" operator="between">
      <formula>55</formula>
      <formula>100</formula>
    </cfRule>
    <cfRule type="cellIs" dxfId="44" priority="12" operator="between">
      <formula>1</formula>
      <formula>54</formula>
    </cfRule>
  </conditionalFormatting>
  <conditionalFormatting sqref="D23:D29">
    <cfRule type="expression" dxfId="43" priority="1">
      <formula>D23="נ"</formula>
    </cfRule>
    <cfRule type="expression" dxfId="42" priority="2">
      <formula>D23="פטור"</formula>
    </cfRule>
    <cfRule type="cellIs" dxfId="41" priority="3" operator="between">
      <formula>55</formula>
      <formula>100</formula>
    </cfRule>
    <cfRule type="cellIs" dxfId="40" priority="4" operator="between">
      <formula>1</formula>
      <formula>54</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14C22-4980-438D-9A2F-EBEA18AD0A94}">
  <dimension ref="A1:P68"/>
  <sheetViews>
    <sheetView rightToLeft="1" zoomScaleNormal="100" workbookViewId="0">
      <selection activeCell="M2" sqref="M2"/>
    </sheetView>
  </sheetViews>
  <sheetFormatPr defaultColWidth="8.7109375" defaultRowHeight="15" x14ac:dyDescent="0.25"/>
  <cols>
    <col min="1" max="1" width="8.7109375" style="22"/>
    <col min="2" max="2" width="25.85546875" style="22" customWidth="1"/>
    <col min="3" max="16384" width="8.7109375" style="22"/>
  </cols>
  <sheetData>
    <row r="1" spans="1:16" x14ac:dyDescent="0.25">
      <c r="A1" s="21" t="s">
        <v>111</v>
      </c>
    </row>
    <row r="2" spans="1:16" ht="18.75" x14ac:dyDescent="0.25">
      <c r="A2" s="23" t="s">
        <v>140</v>
      </c>
      <c r="J2" s="25" t="s">
        <v>115</v>
      </c>
      <c r="K2" s="26"/>
      <c r="L2" s="26"/>
      <c r="M2" s="27">
        <f>SUM(E10:E21)</f>
        <v>0</v>
      </c>
      <c r="O2" s="43"/>
      <c r="P2" s="44"/>
    </row>
    <row r="3" spans="1:16" ht="15.75" x14ac:dyDescent="0.25">
      <c r="A3" s="45" t="s">
        <v>141</v>
      </c>
      <c r="B3" s="45"/>
      <c r="C3" s="45"/>
      <c r="D3" s="45"/>
      <c r="E3" s="45"/>
      <c r="F3" s="46"/>
      <c r="J3" s="28" t="s">
        <v>116</v>
      </c>
      <c r="M3" s="29">
        <f>SUM(E25:E62)</f>
        <v>0</v>
      </c>
      <c r="O3" s="43"/>
      <c r="P3" s="44"/>
    </row>
    <row r="4" spans="1:16" ht="15.75" x14ac:dyDescent="0.25">
      <c r="A4" s="46" t="s">
        <v>142</v>
      </c>
      <c r="B4" s="46"/>
      <c r="C4" s="46"/>
      <c r="D4" s="46"/>
      <c r="E4" s="46"/>
      <c r="F4" s="46"/>
      <c r="J4" s="28"/>
      <c r="M4" s="29"/>
      <c r="O4" s="43"/>
      <c r="P4" s="44"/>
    </row>
    <row r="5" spans="1:16" ht="15.75" x14ac:dyDescent="0.25">
      <c r="A5" s="46" t="s">
        <v>271</v>
      </c>
      <c r="B5" s="46"/>
      <c r="C5" s="46"/>
      <c r="D5" s="46"/>
      <c r="E5" s="46"/>
      <c r="F5" s="46"/>
      <c r="J5" s="47" t="s">
        <v>118</v>
      </c>
      <c r="K5" s="48"/>
      <c r="L5" s="48"/>
      <c r="M5" s="49">
        <f>SUM(M2:M4)</f>
        <v>0</v>
      </c>
      <c r="O5" s="43"/>
      <c r="P5" s="44"/>
    </row>
    <row r="6" spans="1:16" ht="15.75" x14ac:dyDescent="0.25">
      <c r="B6" s="46"/>
      <c r="C6" s="46"/>
      <c r="D6" s="46"/>
      <c r="E6" s="46"/>
      <c r="F6" s="46"/>
      <c r="O6" s="43"/>
      <c r="P6" s="44"/>
    </row>
    <row r="7" spans="1:16" x14ac:dyDescent="0.25">
      <c r="A7" s="30" t="s">
        <v>270</v>
      </c>
      <c r="P7" s="43"/>
    </row>
    <row r="8" spans="1:16" ht="15.75" x14ac:dyDescent="0.25">
      <c r="A8" s="76" t="s">
        <v>284</v>
      </c>
      <c r="O8" s="43"/>
      <c r="P8" s="44"/>
    </row>
    <row r="9" spans="1:16" ht="15.75" x14ac:dyDescent="0.25">
      <c r="A9" s="31"/>
      <c r="B9" s="32"/>
      <c r="C9" s="33" t="s">
        <v>8</v>
      </c>
      <c r="D9" s="33" t="s">
        <v>7</v>
      </c>
      <c r="E9" s="34" t="s">
        <v>119</v>
      </c>
      <c r="O9" s="43"/>
      <c r="P9" s="44"/>
    </row>
    <row r="10" spans="1:16" ht="14.1" customHeight="1" x14ac:dyDescent="0.25">
      <c r="A10" s="35">
        <v>94481</v>
      </c>
      <c r="B10" s="32" t="s">
        <v>121</v>
      </c>
      <c r="C10" s="36">
        <v>4</v>
      </c>
      <c r="D10" s="1"/>
      <c r="E10" s="36">
        <f>IF(D10&gt;=55,C10,0)</f>
        <v>0</v>
      </c>
      <c r="O10" s="43"/>
      <c r="P10" s="44"/>
    </row>
    <row r="11" spans="1:16" ht="15.75" x14ac:dyDescent="0.25">
      <c r="A11" s="36"/>
      <c r="B11" s="32" t="s">
        <v>72</v>
      </c>
      <c r="C11" s="36"/>
      <c r="D11"/>
      <c r="E11" s="32"/>
      <c r="O11" s="43"/>
      <c r="P11" s="44"/>
    </row>
    <row r="12" spans="1:16" ht="14.1" customHeight="1" x14ac:dyDescent="0.25">
      <c r="A12" s="36">
        <v>14003</v>
      </c>
      <c r="B12" s="32" t="s">
        <v>80</v>
      </c>
      <c r="C12" s="36">
        <v>3</v>
      </c>
      <c r="D12" s="1"/>
      <c r="E12" s="36">
        <f>IF(D12&gt;=55,C12,0)</f>
        <v>0</v>
      </c>
      <c r="O12" s="43"/>
      <c r="P12" s="44"/>
    </row>
    <row r="13" spans="1:16" ht="14.1" customHeight="1" x14ac:dyDescent="0.25">
      <c r="A13" s="36">
        <v>124711</v>
      </c>
      <c r="B13" s="32" t="s">
        <v>125</v>
      </c>
      <c r="C13" s="36">
        <v>4</v>
      </c>
      <c r="D13" s="1"/>
      <c r="E13" s="36">
        <f t="shared" ref="E13:E18" si="0">IF(D13&gt;=55,C13,0)</f>
        <v>0</v>
      </c>
      <c r="O13" s="43"/>
      <c r="P13" s="44"/>
    </row>
    <row r="14" spans="1:16" ht="14.1" customHeight="1" x14ac:dyDescent="0.25">
      <c r="A14" s="36">
        <v>54375</v>
      </c>
      <c r="B14" s="32" t="s">
        <v>127</v>
      </c>
      <c r="C14" s="36">
        <v>3.5</v>
      </c>
      <c r="D14" s="1"/>
      <c r="E14" s="36">
        <f t="shared" si="0"/>
        <v>0</v>
      </c>
      <c r="O14" s="43"/>
      <c r="P14" s="44"/>
    </row>
    <row r="15" spans="1:16" ht="14.1" customHeight="1" x14ac:dyDescent="0.25">
      <c r="A15" s="36">
        <v>56166</v>
      </c>
      <c r="B15" s="32" t="s">
        <v>128</v>
      </c>
      <c r="C15" s="36">
        <v>2</v>
      </c>
      <c r="D15" s="1"/>
      <c r="E15" s="36">
        <f t="shared" si="0"/>
        <v>0</v>
      </c>
      <c r="O15" s="43"/>
      <c r="P15" s="44"/>
    </row>
    <row r="16" spans="1:16" ht="14.1" customHeight="1" x14ac:dyDescent="0.25">
      <c r="A16" s="36">
        <v>54373</v>
      </c>
      <c r="B16" s="32" t="s">
        <v>129</v>
      </c>
      <c r="C16" s="36">
        <v>2.5</v>
      </c>
      <c r="D16" s="1"/>
      <c r="E16" s="36">
        <f t="shared" si="0"/>
        <v>0</v>
      </c>
      <c r="O16" s="43"/>
      <c r="P16" s="44"/>
    </row>
    <row r="17" spans="1:16" ht="14.1" customHeight="1" x14ac:dyDescent="0.25">
      <c r="A17" s="36">
        <v>314533</v>
      </c>
      <c r="B17" s="32" t="s">
        <v>130</v>
      </c>
      <c r="C17" s="36">
        <v>3.5</v>
      </c>
      <c r="D17" s="1"/>
      <c r="E17" s="36">
        <f t="shared" si="0"/>
        <v>0</v>
      </c>
      <c r="O17" s="43"/>
      <c r="P17" s="44"/>
    </row>
    <row r="18" spans="1:16" ht="14.1" customHeight="1" x14ac:dyDescent="0.25">
      <c r="A18" s="36">
        <v>314535</v>
      </c>
      <c r="B18" s="32" t="s">
        <v>131</v>
      </c>
      <c r="C18" s="36">
        <v>2.5</v>
      </c>
      <c r="D18" s="1"/>
      <c r="E18" s="36">
        <f t="shared" si="0"/>
        <v>0</v>
      </c>
      <c r="O18" s="43"/>
      <c r="P18" s="44"/>
    </row>
    <row r="19" spans="1:16" ht="15.75" x14ac:dyDescent="0.25">
      <c r="A19" s="36">
        <v>54350</v>
      </c>
      <c r="B19" s="32" t="s">
        <v>145</v>
      </c>
      <c r="C19" s="36">
        <v>2.5</v>
      </c>
      <c r="D19" s="1"/>
      <c r="E19" s="36">
        <f t="shared" ref="E19:E21" si="1">IF(D19&gt;=55,C19,0)</f>
        <v>0</v>
      </c>
      <c r="F19" s="41"/>
      <c r="I19" s="41"/>
      <c r="J19" s="41"/>
      <c r="K19" s="41"/>
      <c r="L19" s="41"/>
      <c r="M19" s="41"/>
      <c r="N19" s="44"/>
      <c r="O19" s="43"/>
      <c r="P19" s="44"/>
    </row>
    <row r="20" spans="1:16" ht="15.75" x14ac:dyDescent="0.25">
      <c r="A20" s="36"/>
      <c r="B20" s="32" t="s">
        <v>72</v>
      </c>
      <c r="C20" s="36">
        <v>2.5</v>
      </c>
      <c r="D20" s="1"/>
      <c r="E20" s="36"/>
      <c r="F20" s="41"/>
      <c r="I20" s="41"/>
      <c r="J20" s="41"/>
      <c r="K20" s="41"/>
      <c r="L20" s="41"/>
      <c r="M20" s="41"/>
      <c r="N20" s="44"/>
      <c r="O20" s="43"/>
      <c r="P20" s="44"/>
    </row>
    <row r="21" spans="1:16" ht="15.75" x14ac:dyDescent="0.25">
      <c r="A21" s="36">
        <v>54351</v>
      </c>
      <c r="B21" s="32" t="s">
        <v>146</v>
      </c>
      <c r="C21" s="36">
        <v>2</v>
      </c>
      <c r="D21" s="1"/>
      <c r="E21" s="36">
        <f t="shared" si="1"/>
        <v>0</v>
      </c>
      <c r="F21" s="41"/>
      <c r="I21" s="41"/>
      <c r="J21" s="41"/>
      <c r="K21" s="41"/>
      <c r="L21" s="41"/>
      <c r="M21" s="41"/>
      <c r="N21" s="44"/>
      <c r="O21" s="43"/>
      <c r="P21" s="44"/>
    </row>
    <row r="22" spans="1:16" ht="15.6" customHeight="1" x14ac:dyDescent="0.25">
      <c r="A22" s="32"/>
      <c r="B22" s="32"/>
      <c r="C22" s="36"/>
      <c r="D22"/>
      <c r="E22" s="36"/>
      <c r="F22" s="41"/>
      <c r="G22"/>
      <c r="I22" s="44"/>
      <c r="J22" s="41"/>
      <c r="K22" s="41"/>
      <c r="L22" s="41"/>
      <c r="M22" s="44"/>
      <c r="N22" s="44"/>
      <c r="O22" s="43"/>
      <c r="P22" s="44"/>
    </row>
    <row r="23" spans="1:16" ht="23.1" customHeight="1" x14ac:dyDescent="0.25">
      <c r="A23" s="30" t="s">
        <v>272</v>
      </c>
      <c r="B23" s="32"/>
      <c r="C23" s="36"/>
      <c r="D23"/>
      <c r="I23" s="41"/>
      <c r="J23" s="41"/>
      <c r="K23" s="41"/>
      <c r="L23" s="41"/>
      <c r="M23" s="41"/>
      <c r="N23" s="44"/>
      <c r="O23" s="43"/>
      <c r="P23" s="44"/>
    </row>
    <row r="24" spans="1:16" ht="23.1" customHeight="1" x14ac:dyDescent="0.25">
      <c r="A24" s="32"/>
      <c r="B24" s="32"/>
      <c r="C24" s="33" t="s">
        <v>8</v>
      </c>
      <c r="D24" s="33" t="s">
        <v>7</v>
      </c>
      <c r="E24" s="34" t="s">
        <v>119</v>
      </c>
      <c r="I24" s="41"/>
      <c r="J24" s="41"/>
      <c r="K24" s="41"/>
      <c r="L24" s="41"/>
      <c r="M24" s="41"/>
      <c r="N24" s="44"/>
      <c r="O24" s="43"/>
      <c r="P24" s="44"/>
    </row>
    <row r="25" spans="1:16" ht="15.6" customHeight="1" x14ac:dyDescent="0.25">
      <c r="A25" s="36">
        <v>35142</v>
      </c>
      <c r="B25" s="32" t="s">
        <v>148</v>
      </c>
      <c r="C25" s="36">
        <v>2.5</v>
      </c>
      <c r="D25" s="1"/>
      <c r="E25" s="36">
        <f t="shared" ref="E25:E62" si="2">IF(D25&gt;=55,C25,0)</f>
        <v>0</v>
      </c>
      <c r="F25" s="50"/>
      <c r="I25" s="41"/>
      <c r="J25" s="41"/>
      <c r="K25" s="41"/>
      <c r="L25" s="41"/>
      <c r="M25" s="41"/>
      <c r="N25" s="44"/>
      <c r="O25" s="43"/>
      <c r="P25" s="44"/>
    </row>
    <row r="26" spans="1:16" ht="15.75" x14ac:dyDescent="0.25">
      <c r="A26" s="36">
        <v>44109</v>
      </c>
      <c r="B26" s="32" t="s">
        <v>149</v>
      </c>
      <c r="C26" s="36">
        <v>3.5</v>
      </c>
      <c r="D26" s="1"/>
      <c r="E26" s="36">
        <f t="shared" si="2"/>
        <v>0</v>
      </c>
      <c r="F26" s="50"/>
      <c r="I26" s="41"/>
      <c r="J26" s="41"/>
      <c r="K26" s="41"/>
      <c r="L26" s="41"/>
      <c r="M26" s="41"/>
      <c r="N26" s="44"/>
      <c r="O26" s="43"/>
      <c r="P26" s="44"/>
    </row>
    <row r="27" spans="1:16" ht="15.75" x14ac:dyDescent="0.25">
      <c r="A27" s="36">
        <v>44239</v>
      </c>
      <c r="B27" s="32" t="s">
        <v>150</v>
      </c>
      <c r="C27" s="36">
        <v>3.5</v>
      </c>
      <c r="D27" s="1"/>
      <c r="E27" s="36">
        <f t="shared" si="2"/>
        <v>0</v>
      </c>
      <c r="F27" s="50"/>
      <c r="I27" s="41"/>
      <c r="J27" s="41"/>
      <c r="K27" s="41"/>
      <c r="L27" s="41"/>
      <c r="M27" s="41"/>
      <c r="N27" s="44"/>
      <c r="O27" s="43"/>
      <c r="P27" s="44"/>
    </row>
    <row r="28" spans="1:16" ht="23.1" customHeight="1" x14ac:dyDescent="0.25">
      <c r="A28" s="36">
        <v>54132</v>
      </c>
      <c r="B28" s="32" t="s">
        <v>151</v>
      </c>
      <c r="C28" s="36">
        <v>1</v>
      </c>
      <c r="D28" s="1"/>
      <c r="E28" s="36">
        <f t="shared" si="2"/>
        <v>0</v>
      </c>
      <c r="F28" s="50"/>
      <c r="I28" s="41"/>
      <c r="J28" s="41"/>
      <c r="K28" s="41"/>
      <c r="L28" s="41"/>
      <c r="M28" s="41"/>
      <c r="N28" s="44"/>
      <c r="O28" s="43"/>
      <c r="P28" s="43"/>
    </row>
    <row r="29" spans="1:16" ht="23.1" customHeight="1" x14ac:dyDescent="0.25">
      <c r="A29" s="36">
        <v>54350</v>
      </c>
      <c r="B29" s="32" t="s">
        <v>145</v>
      </c>
      <c r="C29" s="36">
        <v>2.5</v>
      </c>
      <c r="D29" s="1"/>
      <c r="E29" s="36">
        <f t="shared" si="2"/>
        <v>0</v>
      </c>
      <c r="F29" s="50"/>
      <c r="I29" s="41"/>
      <c r="J29" s="41"/>
      <c r="K29" s="41"/>
      <c r="L29" s="41"/>
      <c r="M29" s="41"/>
      <c r="N29" s="44"/>
      <c r="O29" s="43"/>
      <c r="P29" s="43"/>
    </row>
    <row r="30" spans="1:16" ht="15.6" customHeight="1" x14ac:dyDescent="0.25">
      <c r="A30" s="36">
        <v>54351</v>
      </c>
      <c r="B30" s="32" t="s">
        <v>146</v>
      </c>
      <c r="C30" s="36">
        <v>2.5</v>
      </c>
      <c r="D30" s="1"/>
      <c r="E30" s="36">
        <f t="shared" si="2"/>
        <v>0</v>
      </c>
      <c r="F30" s="50"/>
      <c r="G30" s="50"/>
      <c r="H30" s="50"/>
      <c r="I30" s="41"/>
      <c r="J30" s="41"/>
      <c r="K30" s="41"/>
      <c r="L30" s="41"/>
      <c r="M30" s="41"/>
      <c r="N30" s="44"/>
      <c r="O30" s="43"/>
      <c r="P30" s="43"/>
    </row>
    <row r="31" spans="1:16" ht="23.1" customHeight="1" x14ac:dyDescent="0.25">
      <c r="A31" s="36">
        <v>54369</v>
      </c>
      <c r="B31" s="32" t="s">
        <v>152</v>
      </c>
      <c r="C31" s="36"/>
      <c r="D31" s="1"/>
      <c r="E31" s="36">
        <f t="shared" si="2"/>
        <v>0</v>
      </c>
      <c r="F31" s="50"/>
      <c r="G31" s="50"/>
      <c r="H31" s="50"/>
      <c r="I31" s="41"/>
      <c r="J31" s="41"/>
      <c r="K31" s="41"/>
      <c r="L31" s="41"/>
      <c r="M31" s="41"/>
      <c r="N31" s="44"/>
      <c r="O31" s="43"/>
      <c r="P31" s="44"/>
    </row>
    <row r="32" spans="1:16" ht="14.1" customHeight="1" x14ac:dyDescent="0.25">
      <c r="A32" s="36">
        <v>54371</v>
      </c>
      <c r="B32" s="32" t="s">
        <v>153</v>
      </c>
      <c r="C32" s="36">
        <v>2.5</v>
      </c>
      <c r="D32" s="1"/>
      <c r="E32" s="36">
        <f t="shared" si="2"/>
        <v>0</v>
      </c>
      <c r="F32" s="50"/>
      <c r="G32" s="50"/>
      <c r="H32" s="50"/>
      <c r="I32" s="41"/>
      <c r="J32" s="41"/>
      <c r="K32" s="41"/>
      <c r="L32" s="41"/>
      <c r="M32" s="41"/>
      <c r="N32" s="44"/>
      <c r="O32" s="43"/>
      <c r="P32" s="44"/>
    </row>
    <row r="33" spans="1:16" ht="14.1" customHeight="1" x14ac:dyDescent="0.25">
      <c r="A33" s="36">
        <v>54377</v>
      </c>
      <c r="B33" s="32" t="s">
        <v>154</v>
      </c>
      <c r="C33" s="36">
        <v>2</v>
      </c>
      <c r="D33" s="1"/>
      <c r="E33" s="36">
        <f t="shared" si="2"/>
        <v>0</v>
      </c>
      <c r="F33" s="50"/>
      <c r="G33" s="50"/>
      <c r="H33" s="50"/>
      <c r="I33" s="41"/>
      <c r="J33" s="41"/>
      <c r="K33" s="41"/>
      <c r="L33" s="41"/>
      <c r="M33" s="41"/>
      <c r="N33" s="44"/>
      <c r="O33" s="43"/>
      <c r="P33" s="44"/>
    </row>
    <row r="34" spans="1:16" ht="14.1" customHeight="1" x14ac:dyDescent="0.25">
      <c r="A34" s="36">
        <v>54378</v>
      </c>
      <c r="B34" s="32" t="s">
        <v>155</v>
      </c>
      <c r="C34" s="36">
        <v>2.5</v>
      </c>
      <c r="D34" s="1"/>
      <c r="E34" s="36">
        <f t="shared" si="2"/>
        <v>0</v>
      </c>
      <c r="F34" s="50"/>
      <c r="G34" s="50"/>
      <c r="H34" s="50"/>
      <c r="I34" s="41"/>
      <c r="J34" s="41"/>
      <c r="K34" s="41"/>
      <c r="L34" s="41"/>
      <c r="M34" s="41"/>
      <c r="N34" s="44"/>
      <c r="O34" s="43"/>
      <c r="P34" s="44"/>
    </row>
    <row r="35" spans="1:16" ht="15.6" customHeight="1" x14ac:dyDescent="0.25">
      <c r="A35" s="36">
        <v>54406</v>
      </c>
      <c r="B35" s="32" t="s">
        <v>156</v>
      </c>
      <c r="C35" s="36">
        <v>3</v>
      </c>
      <c r="D35" s="1"/>
      <c r="E35" s="36">
        <f t="shared" si="2"/>
        <v>0</v>
      </c>
      <c r="F35" s="50"/>
      <c r="G35" s="50"/>
      <c r="H35" s="50"/>
      <c r="I35" s="41"/>
      <c r="J35" s="41"/>
      <c r="K35" s="41"/>
      <c r="L35" s="41"/>
      <c r="M35" s="41"/>
      <c r="N35" s="44"/>
      <c r="O35" s="43"/>
      <c r="P35" s="44"/>
    </row>
    <row r="36" spans="1:16" ht="27.95" customHeight="1" x14ac:dyDescent="0.25">
      <c r="A36" s="36">
        <v>54407</v>
      </c>
      <c r="B36" s="32" t="s">
        <v>157</v>
      </c>
      <c r="C36" s="36">
        <v>3</v>
      </c>
      <c r="D36" s="1"/>
      <c r="E36" s="36">
        <f t="shared" si="2"/>
        <v>0</v>
      </c>
      <c r="F36" s="50"/>
      <c r="G36" s="50"/>
      <c r="H36" s="50"/>
      <c r="I36" s="41"/>
      <c r="J36" s="41"/>
      <c r="K36" s="41"/>
      <c r="L36" s="41"/>
      <c r="M36" s="41"/>
      <c r="N36" s="44"/>
      <c r="O36" s="43"/>
      <c r="P36" s="44"/>
    </row>
    <row r="37" spans="1:16" ht="15.6" customHeight="1" x14ac:dyDescent="0.25">
      <c r="A37" s="36">
        <v>54413</v>
      </c>
      <c r="B37" s="32" t="s">
        <v>158</v>
      </c>
      <c r="C37" s="36">
        <v>2.5</v>
      </c>
      <c r="D37" s="1"/>
      <c r="E37" s="36">
        <f t="shared" si="2"/>
        <v>0</v>
      </c>
      <c r="F37" s="50"/>
      <c r="G37" s="50"/>
      <c r="H37" s="50"/>
      <c r="I37" s="41"/>
      <c r="J37" s="41"/>
      <c r="K37" s="41"/>
      <c r="L37" s="41"/>
      <c r="M37" s="41"/>
      <c r="N37" s="44"/>
      <c r="O37" s="43"/>
      <c r="P37" s="44"/>
    </row>
    <row r="38" spans="1:16" ht="15.6" customHeight="1" x14ac:dyDescent="0.25">
      <c r="A38" s="36">
        <v>54451</v>
      </c>
      <c r="B38" s="32" t="s">
        <v>159</v>
      </c>
      <c r="C38" s="36">
        <v>2.5</v>
      </c>
      <c r="D38" s="1"/>
      <c r="E38" s="36">
        <f t="shared" si="2"/>
        <v>0</v>
      </c>
      <c r="F38" s="50"/>
      <c r="I38" s="41"/>
      <c r="J38" s="41"/>
      <c r="K38" s="41"/>
      <c r="L38" s="41"/>
      <c r="M38" s="41"/>
      <c r="N38" s="44"/>
      <c r="O38" s="43"/>
      <c r="P38" s="44"/>
    </row>
    <row r="39" spans="1:16" ht="15.6" customHeight="1" x14ac:dyDescent="0.25">
      <c r="A39" s="36">
        <v>54476</v>
      </c>
      <c r="B39" s="32" t="s">
        <v>160</v>
      </c>
      <c r="C39" s="36">
        <v>2</v>
      </c>
      <c r="D39" s="1"/>
      <c r="E39" s="36">
        <f t="shared" si="2"/>
        <v>0</v>
      </c>
      <c r="F39" s="50"/>
      <c r="I39" s="41"/>
      <c r="J39" s="41"/>
      <c r="K39" s="41"/>
      <c r="L39" s="41"/>
      <c r="M39" s="41"/>
      <c r="N39" s="44"/>
      <c r="O39" s="43"/>
      <c r="P39" s="44"/>
    </row>
    <row r="40" spans="1:16" ht="27.95" customHeight="1" x14ac:dyDescent="0.25">
      <c r="A40" s="36">
        <v>56120</v>
      </c>
      <c r="B40" s="32" t="s">
        <v>161</v>
      </c>
      <c r="C40" s="36">
        <v>2</v>
      </c>
      <c r="D40" s="1"/>
      <c r="E40" s="36">
        <f t="shared" si="2"/>
        <v>0</v>
      </c>
      <c r="F40" s="50"/>
      <c r="I40" s="41"/>
      <c r="J40" s="41"/>
      <c r="K40" s="41"/>
      <c r="L40" s="41"/>
      <c r="M40" s="41"/>
      <c r="N40" s="44"/>
      <c r="O40" s="43"/>
      <c r="P40" s="44"/>
    </row>
    <row r="41" spans="1:16" ht="15.6" customHeight="1" x14ac:dyDescent="0.25">
      <c r="A41" s="36">
        <v>56378</v>
      </c>
      <c r="B41" s="32" t="s">
        <v>162</v>
      </c>
      <c r="C41" s="36">
        <v>2</v>
      </c>
      <c r="D41" s="1"/>
      <c r="E41" s="36">
        <f t="shared" si="2"/>
        <v>0</v>
      </c>
      <c r="F41" s="50"/>
      <c r="I41" s="41"/>
      <c r="J41" s="41"/>
      <c r="K41" s="41"/>
      <c r="L41" s="41"/>
      <c r="M41" s="41"/>
      <c r="N41" s="44"/>
    </row>
    <row r="42" spans="1:16" ht="14.1" customHeight="1" x14ac:dyDescent="0.25">
      <c r="A42" s="36">
        <v>56383</v>
      </c>
      <c r="B42" s="32" t="s">
        <v>163</v>
      </c>
      <c r="C42" s="36">
        <v>2</v>
      </c>
      <c r="D42" s="1"/>
      <c r="E42" s="36">
        <f t="shared" si="2"/>
        <v>0</v>
      </c>
      <c r="F42" s="50"/>
      <c r="I42" s="41"/>
      <c r="J42" s="41"/>
      <c r="K42" s="41"/>
      <c r="L42" s="41" t="s">
        <v>164</v>
      </c>
      <c r="M42" s="41"/>
      <c r="N42" s="41"/>
    </row>
    <row r="43" spans="1:16" ht="14.1" customHeight="1" x14ac:dyDescent="0.25">
      <c r="A43" s="36">
        <v>56391</v>
      </c>
      <c r="B43" s="32" t="s">
        <v>165</v>
      </c>
      <c r="C43" s="36">
        <v>2.5</v>
      </c>
      <c r="D43" s="1"/>
      <c r="E43" s="36">
        <f t="shared" si="2"/>
        <v>0</v>
      </c>
      <c r="F43" s="50"/>
      <c r="I43" s="41"/>
      <c r="J43" s="41"/>
      <c r="K43" s="41"/>
      <c r="L43" s="41" t="s">
        <v>164</v>
      </c>
      <c r="M43" s="41"/>
      <c r="N43" s="41"/>
    </row>
    <row r="44" spans="1:16" ht="27.95" customHeight="1" x14ac:dyDescent="0.25">
      <c r="A44" s="36">
        <v>56397</v>
      </c>
      <c r="B44" s="32" t="s">
        <v>166</v>
      </c>
      <c r="C44" s="36">
        <v>2.5</v>
      </c>
      <c r="D44" s="1"/>
      <c r="E44" s="36">
        <f t="shared" si="2"/>
        <v>0</v>
      </c>
      <c r="F44" s="50"/>
      <c r="I44" s="41"/>
      <c r="J44" s="41"/>
      <c r="K44" s="41"/>
      <c r="L44" s="41" t="s">
        <v>164</v>
      </c>
      <c r="M44" s="41"/>
      <c r="N44" s="41"/>
    </row>
    <row r="45" spans="1:16" ht="15.6" customHeight="1" x14ac:dyDescent="0.25">
      <c r="A45" s="36">
        <v>56398</v>
      </c>
      <c r="B45" s="32" t="s">
        <v>167</v>
      </c>
      <c r="C45" s="36">
        <v>2</v>
      </c>
      <c r="D45" s="1"/>
      <c r="E45" s="36">
        <f t="shared" si="2"/>
        <v>0</v>
      </c>
      <c r="I45" s="41"/>
      <c r="J45" s="41"/>
      <c r="K45" s="41"/>
      <c r="L45" s="41"/>
      <c r="M45" s="41"/>
      <c r="N45" s="44"/>
    </row>
    <row r="46" spans="1:16" ht="23.1" customHeight="1" x14ac:dyDescent="0.25">
      <c r="A46" s="36">
        <v>56399</v>
      </c>
      <c r="B46" s="32" t="s">
        <v>168</v>
      </c>
      <c r="C46" s="36">
        <v>2</v>
      </c>
      <c r="D46" s="1"/>
      <c r="E46" s="36">
        <f t="shared" si="2"/>
        <v>0</v>
      </c>
      <c r="I46" s="41"/>
      <c r="J46" s="41"/>
      <c r="K46" s="41"/>
      <c r="L46" s="41"/>
      <c r="M46" s="41"/>
      <c r="N46" s="44"/>
    </row>
    <row r="47" spans="1:16" ht="15.6" customHeight="1" x14ac:dyDescent="0.25">
      <c r="A47" s="36">
        <v>56400</v>
      </c>
      <c r="B47" s="32" t="s">
        <v>169</v>
      </c>
      <c r="C47" s="36">
        <v>2</v>
      </c>
      <c r="D47" s="1"/>
      <c r="E47" s="36">
        <f t="shared" si="2"/>
        <v>0</v>
      </c>
      <c r="I47" s="41"/>
      <c r="J47" s="41"/>
      <c r="K47" s="41"/>
      <c r="L47" s="41"/>
      <c r="M47" s="41"/>
      <c r="N47" s="44"/>
    </row>
    <row r="48" spans="1:16" ht="30" x14ac:dyDescent="0.25">
      <c r="A48" s="36">
        <v>66247</v>
      </c>
      <c r="B48" s="32" t="s">
        <v>170</v>
      </c>
      <c r="C48" s="36">
        <v>2</v>
      </c>
      <c r="D48" s="1"/>
      <c r="E48" s="36">
        <f t="shared" si="2"/>
        <v>0</v>
      </c>
      <c r="I48" s="41"/>
      <c r="J48" s="41"/>
      <c r="K48" s="41"/>
      <c r="L48" s="41"/>
      <c r="M48" s="41"/>
      <c r="N48" s="44"/>
    </row>
    <row r="49" spans="1:14" ht="15.6" customHeight="1" x14ac:dyDescent="0.25">
      <c r="A49" s="36">
        <v>66248</v>
      </c>
      <c r="B49" s="32" t="s">
        <v>171</v>
      </c>
      <c r="C49" s="36">
        <v>2</v>
      </c>
      <c r="D49" s="1"/>
      <c r="E49" s="36">
        <f t="shared" si="2"/>
        <v>0</v>
      </c>
      <c r="I49" s="41"/>
      <c r="J49" s="41"/>
      <c r="K49" s="41"/>
      <c r="L49" s="41"/>
      <c r="M49" s="41"/>
      <c r="N49" s="44"/>
    </row>
    <row r="50" spans="1:14" ht="23.1" customHeight="1" x14ac:dyDescent="0.25">
      <c r="A50" s="36">
        <v>104215</v>
      </c>
      <c r="B50" s="32" t="s">
        <v>172</v>
      </c>
      <c r="C50" s="36">
        <v>2.5</v>
      </c>
      <c r="D50" s="1"/>
      <c r="E50" s="36">
        <f t="shared" si="2"/>
        <v>0</v>
      </c>
      <c r="I50" s="41"/>
      <c r="J50" s="41"/>
      <c r="K50" s="41"/>
      <c r="L50" s="41"/>
      <c r="M50" s="41"/>
      <c r="N50" s="44"/>
    </row>
    <row r="51" spans="1:14" ht="23.1" customHeight="1" x14ac:dyDescent="0.25">
      <c r="A51" s="36">
        <v>127442</v>
      </c>
      <c r="B51" s="32" t="s">
        <v>173</v>
      </c>
      <c r="C51" s="36">
        <v>3</v>
      </c>
      <c r="D51" s="1"/>
      <c r="E51" s="36">
        <f t="shared" si="2"/>
        <v>0</v>
      </c>
      <c r="I51" s="41"/>
      <c r="J51" s="41"/>
      <c r="K51" s="41"/>
      <c r="L51" s="41"/>
      <c r="M51" s="41"/>
      <c r="N51" s="44"/>
    </row>
    <row r="52" spans="1:14" ht="15.6" customHeight="1" x14ac:dyDescent="0.25">
      <c r="A52" s="36">
        <v>127444</v>
      </c>
      <c r="B52" s="32" t="s">
        <v>174</v>
      </c>
      <c r="C52" s="36">
        <v>3</v>
      </c>
      <c r="D52" s="1"/>
      <c r="E52" s="36">
        <f t="shared" si="2"/>
        <v>0</v>
      </c>
      <c r="I52" s="41"/>
      <c r="J52" s="41"/>
      <c r="K52" s="41"/>
      <c r="L52" s="41"/>
      <c r="M52" s="41"/>
      <c r="N52" s="44"/>
    </row>
    <row r="53" spans="1:14" ht="15.6" customHeight="1" x14ac:dyDescent="0.25">
      <c r="A53" s="36">
        <v>127446</v>
      </c>
      <c r="B53" s="32" t="s">
        <v>175</v>
      </c>
      <c r="C53" s="36">
        <v>3.5</v>
      </c>
      <c r="D53" s="1"/>
      <c r="E53" s="36">
        <f t="shared" si="2"/>
        <v>0</v>
      </c>
      <c r="I53" s="41"/>
      <c r="J53" s="41"/>
      <c r="K53" s="41"/>
      <c r="L53" s="41"/>
      <c r="M53" s="41"/>
      <c r="N53" s="44"/>
    </row>
    <row r="54" spans="1:14" ht="15.6" customHeight="1" x14ac:dyDescent="0.25">
      <c r="A54" s="36">
        <v>127730</v>
      </c>
      <c r="B54" s="32" t="s">
        <v>176</v>
      </c>
      <c r="C54" s="36">
        <v>2.5</v>
      </c>
      <c r="D54" s="1"/>
      <c r="E54" s="36">
        <f t="shared" si="2"/>
        <v>0</v>
      </c>
      <c r="I54" s="41"/>
      <c r="J54" s="41"/>
      <c r="K54" s="41"/>
      <c r="L54" s="41"/>
      <c r="M54" s="41"/>
      <c r="N54" s="44"/>
    </row>
    <row r="55" spans="1:14" ht="15.6" customHeight="1" x14ac:dyDescent="0.25">
      <c r="A55" s="36">
        <v>314011</v>
      </c>
      <c r="B55" s="32" t="s">
        <v>177</v>
      </c>
      <c r="C55" s="36">
        <v>4</v>
      </c>
      <c r="D55" s="1"/>
      <c r="E55" s="36">
        <f t="shared" si="2"/>
        <v>0</v>
      </c>
      <c r="I55" s="41"/>
      <c r="J55" s="41"/>
      <c r="K55" s="41"/>
      <c r="L55" s="41"/>
      <c r="M55" s="41"/>
      <c r="N55" s="44"/>
    </row>
    <row r="56" spans="1:14" x14ac:dyDescent="0.25">
      <c r="A56" s="36">
        <v>314309</v>
      </c>
      <c r="B56" s="32" t="s">
        <v>178</v>
      </c>
      <c r="C56" s="36">
        <v>2.5</v>
      </c>
      <c r="D56" s="1"/>
      <c r="E56" s="36">
        <f t="shared" si="2"/>
        <v>0</v>
      </c>
    </row>
    <row r="57" spans="1:14" x14ac:dyDescent="0.25">
      <c r="A57" s="36">
        <v>314310</v>
      </c>
      <c r="B57" s="32" t="s">
        <v>179</v>
      </c>
      <c r="C57" s="36">
        <v>2.5</v>
      </c>
      <c r="D57" s="1"/>
      <c r="E57" s="36">
        <f t="shared" si="2"/>
        <v>0</v>
      </c>
    </row>
    <row r="58" spans="1:14" x14ac:dyDescent="0.25">
      <c r="A58" s="36" t="s">
        <v>180</v>
      </c>
      <c r="B58" s="32" t="s">
        <v>181</v>
      </c>
      <c r="C58" s="36">
        <v>2.5</v>
      </c>
      <c r="D58" s="1"/>
      <c r="E58" s="36">
        <f t="shared" si="2"/>
        <v>0</v>
      </c>
    </row>
    <row r="59" spans="1:14" ht="30" x14ac:dyDescent="0.25">
      <c r="A59" s="36">
        <v>314532</v>
      </c>
      <c r="B59" s="32" t="s">
        <v>182</v>
      </c>
      <c r="C59" s="36">
        <v>2.5</v>
      </c>
      <c r="D59" s="1"/>
      <c r="E59" s="36">
        <f t="shared" si="2"/>
        <v>0</v>
      </c>
    </row>
    <row r="60" spans="1:14" ht="30" x14ac:dyDescent="0.25">
      <c r="A60" s="36">
        <v>315060</v>
      </c>
      <c r="B60" s="32" t="s">
        <v>183</v>
      </c>
      <c r="C60" s="36">
        <v>2.5</v>
      </c>
      <c r="D60" s="1"/>
      <c r="E60" s="36">
        <f t="shared" si="2"/>
        <v>0</v>
      </c>
    </row>
    <row r="61" spans="1:14" x14ac:dyDescent="0.25">
      <c r="A61" s="36" t="s">
        <v>184</v>
      </c>
      <c r="B61" s="32" t="s">
        <v>185</v>
      </c>
      <c r="C61" s="36">
        <v>2</v>
      </c>
      <c r="D61" s="1"/>
      <c r="E61" s="36">
        <f t="shared" si="2"/>
        <v>0</v>
      </c>
    </row>
    <row r="62" spans="1:14" x14ac:dyDescent="0.25">
      <c r="A62" s="36">
        <v>338401</v>
      </c>
      <c r="B62" s="32" t="s">
        <v>186</v>
      </c>
      <c r="C62" s="36">
        <v>2</v>
      </c>
      <c r="D62" s="1"/>
      <c r="E62" s="36">
        <f t="shared" si="2"/>
        <v>0</v>
      </c>
    </row>
    <row r="63" spans="1:14" x14ac:dyDescent="0.25">
      <c r="A63" s="32"/>
      <c r="B63" s="32"/>
      <c r="C63" s="32"/>
      <c r="D63" s="32"/>
    </row>
    <row r="64" spans="1:14" x14ac:dyDescent="0.25">
      <c r="A64" s="42" t="s">
        <v>187</v>
      </c>
      <c r="B64" s="32"/>
      <c r="C64" s="32"/>
      <c r="D64" s="32"/>
    </row>
    <row r="65" spans="1:4" x14ac:dyDescent="0.25">
      <c r="A65" s="32"/>
      <c r="B65" s="32"/>
      <c r="C65" s="32"/>
      <c r="D65" s="32"/>
    </row>
    <row r="66" spans="1:4" x14ac:dyDescent="0.25">
      <c r="A66" s="32"/>
      <c r="B66" s="32"/>
      <c r="C66" s="32"/>
      <c r="D66" s="32"/>
    </row>
    <row r="67" spans="1:4" x14ac:dyDescent="0.25">
      <c r="A67" s="32"/>
      <c r="B67" s="32"/>
      <c r="C67" s="32"/>
      <c r="D67" s="32"/>
    </row>
    <row r="68" spans="1:4" x14ac:dyDescent="0.25">
      <c r="A68" s="32"/>
      <c r="B68" s="32"/>
      <c r="C68" s="32"/>
      <c r="D68" s="32"/>
    </row>
  </sheetData>
  <sheetProtection algorithmName="SHA-512" hashValue="2YcRPEmiNWxK9+zQKo7MaPjYtUBaS49NKJm/1j7oFHcvv90dHBQuJcVgM8HmSIJsh0EgKsebVB+D9DwCplMjwQ==" saltValue="oeG7qq2Z26HpR82HiOjoUw==" spinCount="100000" sheet="1" objects="1" scenarios="1"/>
  <conditionalFormatting sqref="D10:D18">
    <cfRule type="expression" dxfId="39" priority="1">
      <formula>D10="נ"</formula>
    </cfRule>
    <cfRule type="expression" dxfId="38" priority="2">
      <formula>D10="פטור"</formula>
    </cfRule>
    <cfRule type="cellIs" dxfId="37" priority="3" operator="between">
      <formula>55</formula>
      <formula>100</formula>
    </cfRule>
    <cfRule type="cellIs" dxfId="36" priority="4" operator="between">
      <formula>1</formula>
      <formula>54</formula>
    </cfRule>
  </conditionalFormatting>
  <conditionalFormatting sqref="D19:D20 D25:D62">
    <cfRule type="expression" dxfId="35" priority="25">
      <formula>D19="נ"</formula>
    </cfRule>
    <cfRule type="expression" dxfId="34" priority="26">
      <formula>D19="פטור"</formula>
    </cfRule>
    <cfRule type="cellIs" dxfId="33" priority="27" operator="between">
      <formula>55</formula>
      <formula>100</formula>
    </cfRule>
    <cfRule type="cellIs" dxfId="32" priority="28" operator="between">
      <formula>1</formula>
      <formula>54</formula>
    </cfRule>
  </conditionalFormatting>
  <conditionalFormatting sqref="D20:D23">
    <cfRule type="expression" dxfId="31" priority="5">
      <formula>D20="נ"</formula>
    </cfRule>
    <cfRule type="expression" dxfId="30" priority="6">
      <formula>D20="פטור"</formula>
    </cfRule>
    <cfRule type="cellIs" dxfId="29" priority="7" operator="between">
      <formula>55</formula>
      <formula>100</formula>
    </cfRule>
    <cfRule type="cellIs" dxfId="28" priority="8" operator="between">
      <formula>1</formula>
      <formula>54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B68D-B406-437C-AC16-3323482980C7}">
  <dimension ref="A1:M74"/>
  <sheetViews>
    <sheetView rightToLeft="1" workbookViewId="0">
      <selection activeCell="L5" sqref="L5"/>
    </sheetView>
  </sheetViews>
  <sheetFormatPr defaultColWidth="8.7109375" defaultRowHeight="15" x14ac:dyDescent="0.25"/>
  <cols>
    <col min="1" max="1" width="8.7109375" style="22"/>
    <col min="2" max="2" width="25.85546875" style="22" customWidth="1"/>
    <col min="3" max="16384" width="8.7109375" style="22"/>
  </cols>
  <sheetData>
    <row r="1" spans="1:12" x14ac:dyDescent="0.25">
      <c r="A1" s="21" t="s">
        <v>111</v>
      </c>
    </row>
    <row r="2" spans="1:12" ht="18.75" x14ac:dyDescent="0.25">
      <c r="A2" s="23" t="s">
        <v>188</v>
      </c>
      <c r="I2" s="25" t="s">
        <v>115</v>
      </c>
      <c r="J2" s="26"/>
      <c r="K2" s="26"/>
      <c r="L2" s="27">
        <f>SUM(E11:E19)</f>
        <v>0</v>
      </c>
    </row>
    <row r="3" spans="1:12" x14ac:dyDescent="0.25">
      <c r="A3" s="45" t="s">
        <v>141</v>
      </c>
      <c r="I3" s="28" t="s">
        <v>116</v>
      </c>
      <c r="L3" s="29">
        <f>SUM(E25:E31)</f>
        <v>0</v>
      </c>
    </row>
    <row r="4" spans="1:12" x14ac:dyDescent="0.25">
      <c r="A4" s="46" t="s">
        <v>142</v>
      </c>
      <c r="I4" s="28" t="s">
        <v>143</v>
      </c>
      <c r="L4" s="29">
        <f>SUM(E35:E68)</f>
        <v>0</v>
      </c>
    </row>
    <row r="5" spans="1:12" x14ac:dyDescent="0.25">
      <c r="A5" s="42" t="s">
        <v>189</v>
      </c>
      <c r="I5" s="47" t="s">
        <v>118</v>
      </c>
      <c r="J5" s="48"/>
      <c r="K5" s="48"/>
      <c r="L5" s="49">
        <f>SUM(L2:L4)</f>
        <v>0</v>
      </c>
    </row>
    <row r="6" spans="1:12" x14ac:dyDescent="0.25">
      <c r="A6" s="46" t="s">
        <v>144</v>
      </c>
    </row>
    <row r="8" spans="1:12" x14ac:dyDescent="0.25">
      <c r="A8" s="30" t="s">
        <v>117</v>
      </c>
    </row>
    <row r="9" spans="1:12" x14ac:dyDescent="0.25">
      <c r="A9" s="76" t="s">
        <v>284</v>
      </c>
    </row>
    <row r="10" spans="1:12" x14ac:dyDescent="0.25">
      <c r="A10" s="31"/>
      <c r="B10" s="32"/>
      <c r="C10" s="33" t="s">
        <v>8</v>
      </c>
      <c r="D10" s="33" t="s">
        <v>7</v>
      </c>
      <c r="E10" s="34" t="s">
        <v>119</v>
      </c>
    </row>
    <row r="11" spans="1:12" ht="14.1" customHeight="1" x14ac:dyDescent="0.25">
      <c r="A11" s="35">
        <v>94481</v>
      </c>
      <c r="B11" s="32" t="s">
        <v>121</v>
      </c>
      <c r="C11" s="36">
        <v>4</v>
      </c>
      <c r="D11" s="1"/>
      <c r="E11" s="36">
        <f>IF(D11&gt;=55,C11,0)</f>
        <v>0</v>
      </c>
    </row>
    <row r="12" spans="1:12" x14ac:dyDescent="0.25">
      <c r="A12" s="36"/>
      <c r="B12" s="32" t="s">
        <v>72</v>
      </c>
      <c r="C12" s="36"/>
      <c r="D12"/>
      <c r="E12" s="32"/>
    </row>
    <row r="13" spans="1:12" ht="14.1" customHeight="1" x14ac:dyDescent="0.25">
      <c r="A13" s="36">
        <v>14003</v>
      </c>
      <c r="B13" s="32" t="s">
        <v>80</v>
      </c>
      <c r="C13" s="36">
        <v>3</v>
      </c>
      <c r="D13" s="1"/>
      <c r="E13" s="36">
        <f>IF(D13&gt;=55,C13,0)</f>
        <v>0</v>
      </c>
    </row>
    <row r="14" spans="1:12" ht="14.1" customHeight="1" x14ac:dyDescent="0.25">
      <c r="A14" s="36">
        <v>124711</v>
      </c>
      <c r="B14" s="32" t="s">
        <v>125</v>
      </c>
      <c r="C14" s="36">
        <v>4</v>
      </c>
      <c r="D14" s="1"/>
      <c r="E14" s="36">
        <f t="shared" ref="E14:E19" si="0">IF(D14&gt;=55,C14,0)</f>
        <v>0</v>
      </c>
    </row>
    <row r="15" spans="1:12" ht="14.1" customHeight="1" x14ac:dyDescent="0.25">
      <c r="A15" s="36">
        <v>54375</v>
      </c>
      <c r="B15" s="32" t="s">
        <v>127</v>
      </c>
      <c r="C15" s="36">
        <v>3.5</v>
      </c>
      <c r="D15" s="1"/>
      <c r="E15" s="36">
        <f t="shared" si="0"/>
        <v>0</v>
      </c>
    </row>
    <row r="16" spans="1:12" ht="14.1" customHeight="1" x14ac:dyDescent="0.25">
      <c r="A16" s="36">
        <v>56166</v>
      </c>
      <c r="B16" s="32" t="s">
        <v>128</v>
      </c>
      <c r="C16" s="36">
        <v>2</v>
      </c>
      <c r="D16" s="1"/>
      <c r="E16" s="36">
        <f t="shared" si="0"/>
        <v>0</v>
      </c>
    </row>
    <row r="17" spans="1:13" ht="14.1" customHeight="1" x14ac:dyDescent="0.25">
      <c r="A17" s="36">
        <v>54373</v>
      </c>
      <c r="B17" s="32" t="s">
        <v>129</v>
      </c>
      <c r="C17" s="36">
        <v>2.5</v>
      </c>
      <c r="D17" s="1"/>
      <c r="E17" s="36">
        <f t="shared" si="0"/>
        <v>0</v>
      </c>
    </row>
    <row r="18" spans="1:13" ht="14.1" customHeight="1" x14ac:dyDescent="0.25">
      <c r="A18" s="36">
        <v>314533</v>
      </c>
      <c r="B18" s="32" t="s">
        <v>130</v>
      </c>
      <c r="C18" s="36">
        <v>3.5</v>
      </c>
      <c r="D18" s="1"/>
      <c r="E18" s="36">
        <f t="shared" si="0"/>
        <v>0</v>
      </c>
    </row>
    <row r="19" spans="1:13" ht="14.1" customHeight="1" x14ac:dyDescent="0.25">
      <c r="A19" s="36">
        <v>314535</v>
      </c>
      <c r="B19" s="32" t="s">
        <v>131</v>
      </c>
      <c r="C19" s="36">
        <v>2.5</v>
      </c>
      <c r="D19" s="1"/>
      <c r="E19" s="36">
        <f t="shared" si="0"/>
        <v>0</v>
      </c>
    </row>
    <row r="21" spans="1:13" ht="15.75" x14ac:dyDescent="0.25">
      <c r="I21" s="51"/>
      <c r="J21" s="93"/>
      <c r="K21" s="93"/>
      <c r="L21" s="93"/>
    </row>
    <row r="22" spans="1:13" ht="15.75" x14ac:dyDescent="0.25">
      <c r="A22" s="30" t="s">
        <v>190</v>
      </c>
      <c r="I22" s="51"/>
      <c r="J22" s="93"/>
      <c r="K22" s="93"/>
      <c r="L22" s="93"/>
    </row>
    <row r="23" spans="1:13" ht="14.1" customHeight="1" x14ac:dyDescent="0.25">
      <c r="A23" s="30"/>
      <c r="I23" s="41"/>
      <c r="J23" s="41"/>
      <c r="K23" s="41"/>
      <c r="L23" s="41"/>
    </row>
    <row r="24" spans="1:13" ht="15.75" x14ac:dyDescent="0.25">
      <c r="A24" s="30"/>
      <c r="B24" s="32"/>
      <c r="C24" s="33" t="s">
        <v>8</v>
      </c>
      <c r="D24" s="33" t="s">
        <v>7</v>
      </c>
      <c r="E24" s="34" t="s">
        <v>119</v>
      </c>
      <c r="I24" s="41"/>
      <c r="J24" s="93"/>
      <c r="K24" s="93"/>
      <c r="L24" s="93"/>
    </row>
    <row r="25" spans="1:13" ht="15.75" x14ac:dyDescent="0.25">
      <c r="A25" s="36">
        <v>56379</v>
      </c>
      <c r="B25" s="32" t="s">
        <v>191</v>
      </c>
      <c r="C25" s="36">
        <v>2</v>
      </c>
      <c r="D25" s="1"/>
      <c r="E25" s="36">
        <f t="shared" ref="E25:E31" si="1">IF(D25&gt;=55,C25,0)</f>
        <v>0</v>
      </c>
      <c r="F25" s="41"/>
      <c r="I25" s="51"/>
      <c r="J25" s="93"/>
      <c r="K25" s="93"/>
      <c r="L25" s="93"/>
    </row>
    <row r="26" spans="1:13" ht="15.75" x14ac:dyDescent="0.25">
      <c r="A26" s="36" t="s">
        <v>192</v>
      </c>
      <c r="B26" s="32" t="s">
        <v>193</v>
      </c>
      <c r="C26" s="36">
        <v>2.5</v>
      </c>
      <c r="D26" s="1"/>
      <c r="E26" s="36">
        <f t="shared" si="1"/>
        <v>0</v>
      </c>
      <c r="F26" s="41"/>
      <c r="I26" s="51"/>
      <c r="J26" s="93"/>
      <c r="K26" s="93"/>
      <c r="L26" s="93"/>
    </row>
    <row r="27" spans="1:13" ht="15.6" customHeight="1" x14ac:dyDescent="0.25">
      <c r="A27" s="36"/>
      <c r="B27" s="32" t="s">
        <v>72</v>
      </c>
      <c r="C27" s="36"/>
      <c r="D27" s="1"/>
      <c r="E27" s="36"/>
      <c r="F27" s="41"/>
      <c r="I27" s="51"/>
      <c r="J27" s="51"/>
      <c r="K27" s="93"/>
      <c r="L27" s="93"/>
    </row>
    <row r="28" spans="1:13" ht="15.75" x14ac:dyDescent="0.25">
      <c r="A28" s="36">
        <v>64419</v>
      </c>
      <c r="B28" s="32" t="s">
        <v>194</v>
      </c>
      <c r="C28" s="36">
        <v>3</v>
      </c>
      <c r="D28" s="1"/>
      <c r="E28" s="36">
        <f t="shared" si="1"/>
        <v>0</v>
      </c>
      <c r="F28" s="41"/>
      <c r="I28" s="51"/>
      <c r="J28" s="93"/>
      <c r="K28" s="93"/>
      <c r="L28" s="93"/>
      <c r="M28" s="52"/>
    </row>
    <row r="29" spans="1:13" ht="15.75" x14ac:dyDescent="0.25">
      <c r="A29" s="36">
        <v>54371</v>
      </c>
      <c r="B29" s="32" t="s">
        <v>195</v>
      </c>
      <c r="C29" s="36">
        <v>2.5</v>
      </c>
      <c r="D29" s="1"/>
      <c r="E29" s="36">
        <f t="shared" si="1"/>
        <v>0</v>
      </c>
      <c r="F29" s="41"/>
      <c r="I29" s="41"/>
      <c r="J29" s="93"/>
      <c r="K29" s="93"/>
      <c r="L29" s="93"/>
      <c r="M29" s="52"/>
    </row>
    <row r="30" spans="1:13" ht="15.75" x14ac:dyDescent="0.25">
      <c r="A30" s="36"/>
      <c r="B30" s="32" t="s">
        <v>72</v>
      </c>
      <c r="C30" s="36"/>
      <c r="D30"/>
      <c r="E30" s="36"/>
      <c r="F30" s="41"/>
      <c r="G30" s="41"/>
      <c r="I30" s="41"/>
      <c r="J30" s="93"/>
      <c r="K30" s="93"/>
      <c r="L30" s="93"/>
      <c r="M30" s="52"/>
    </row>
    <row r="31" spans="1:13" ht="15.75" x14ac:dyDescent="0.25">
      <c r="A31" s="36">
        <v>54452</v>
      </c>
      <c r="B31" s="32" t="s">
        <v>196</v>
      </c>
      <c r="C31" s="36">
        <v>2.5</v>
      </c>
      <c r="D31" s="1"/>
      <c r="E31" s="36">
        <f t="shared" si="1"/>
        <v>0</v>
      </c>
      <c r="F31" s="41"/>
      <c r="G31"/>
      <c r="I31" s="41"/>
      <c r="J31" s="93"/>
      <c r="K31" s="93"/>
      <c r="L31" s="93"/>
      <c r="M31" s="52"/>
    </row>
    <row r="32" spans="1:13" ht="15.75" x14ac:dyDescent="0.25">
      <c r="A32" s="41"/>
      <c r="B32" s="32"/>
      <c r="D32"/>
      <c r="E32" s="36"/>
      <c r="F32" s="41"/>
      <c r="G32"/>
      <c r="I32" s="41"/>
      <c r="J32" s="93"/>
      <c r="K32" s="93"/>
      <c r="L32" s="93"/>
      <c r="M32" s="52"/>
    </row>
    <row r="33" spans="1:13" ht="15.75" x14ac:dyDescent="0.25">
      <c r="A33" s="30" t="s">
        <v>147</v>
      </c>
      <c r="B33" s="32"/>
      <c r="C33" s="36"/>
      <c r="D33"/>
      <c r="I33" s="41"/>
      <c r="J33" s="93"/>
      <c r="K33" s="93"/>
      <c r="L33" s="93"/>
      <c r="M33" s="52"/>
    </row>
    <row r="34" spans="1:13" ht="14.1" customHeight="1" x14ac:dyDescent="0.25">
      <c r="A34" s="32"/>
      <c r="B34" s="32"/>
      <c r="C34" s="36"/>
      <c r="D34"/>
      <c r="I34" s="41"/>
      <c r="J34" s="93"/>
      <c r="K34" s="93"/>
      <c r="L34" s="93"/>
    </row>
    <row r="35" spans="1:13" ht="15.75" x14ac:dyDescent="0.25">
      <c r="A35" s="36">
        <v>14309</v>
      </c>
      <c r="B35" s="32" t="s">
        <v>197</v>
      </c>
      <c r="C35" s="36">
        <v>2.5</v>
      </c>
      <c r="D35" s="1"/>
      <c r="E35" s="36">
        <f t="shared" ref="E35:E68" si="2">IF(D35&gt;=55,C35,0)</f>
        <v>0</v>
      </c>
      <c r="F35" s="50"/>
      <c r="I35" s="41"/>
      <c r="J35" s="93"/>
      <c r="K35" s="93"/>
      <c r="L35" s="93"/>
      <c r="M35" s="52"/>
    </row>
    <row r="36" spans="1:13" ht="15.75" x14ac:dyDescent="0.25">
      <c r="A36" s="36" t="s">
        <v>198</v>
      </c>
      <c r="B36" s="32" t="s">
        <v>199</v>
      </c>
      <c r="C36" s="36">
        <v>3.5</v>
      </c>
      <c r="D36" s="1"/>
      <c r="E36" s="36">
        <f t="shared" si="2"/>
        <v>0</v>
      </c>
      <c r="F36" s="50"/>
      <c r="I36" s="41"/>
      <c r="J36" s="93"/>
      <c r="K36" s="93"/>
      <c r="L36" s="93"/>
      <c r="M36" s="52"/>
    </row>
    <row r="37" spans="1:13" ht="15.75" x14ac:dyDescent="0.25">
      <c r="A37" s="36">
        <v>14327</v>
      </c>
      <c r="B37" s="32" t="s">
        <v>200</v>
      </c>
      <c r="C37" s="36">
        <v>3.5</v>
      </c>
      <c r="D37" s="1"/>
      <c r="E37" s="36">
        <f t="shared" si="2"/>
        <v>0</v>
      </c>
      <c r="F37" s="50"/>
      <c r="I37" s="41"/>
      <c r="J37" s="93"/>
      <c r="K37" s="93"/>
      <c r="L37" s="93"/>
      <c r="M37" s="52"/>
    </row>
    <row r="38" spans="1:13" ht="30" x14ac:dyDescent="0.25">
      <c r="A38" s="36">
        <v>16327</v>
      </c>
      <c r="B38" s="32" t="s">
        <v>201</v>
      </c>
      <c r="C38" s="36">
        <v>2</v>
      </c>
      <c r="D38" s="1"/>
      <c r="E38" s="36">
        <f t="shared" si="2"/>
        <v>0</v>
      </c>
      <c r="F38" s="50"/>
      <c r="I38" s="41"/>
      <c r="J38" s="93"/>
      <c r="K38" s="93"/>
      <c r="L38" s="93"/>
      <c r="M38" s="52"/>
    </row>
    <row r="39" spans="1:13" ht="15.75" x14ac:dyDescent="0.25">
      <c r="A39" s="36">
        <v>17009</v>
      </c>
      <c r="B39" s="32" t="s">
        <v>202</v>
      </c>
      <c r="C39" s="36">
        <v>2.5</v>
      </c>
      <c r="D39" s="1"/>
      <c r="E39" s="36">
        <f t="shared" si="2"/>
        <v>0</v>
      </c>
      <c r="F39" s="50"/>
      <c r="I39" s="41"/>
      <c r="J39" s="93"/>
      <c r="K39" s="93"/>
      <c r="L39" s="93"/>
      <c r="M39" s="52"/>
    </row>
    <row r="40" spans="1:13" ht="30" x14ac:dyDescent="0.25">
      <c r="A40" s="36">
        <v>17022</v>
      </c>
      <c r="B40" s="32" t="s">
        <v>203</v>
      </c>
      <c r="C40" s="36">
        <v>2.5</v>
      </c>
      <c r="D40" s="1"/>
      <c r="E40" s="36">
        <f t="shared" si="2"/>
        <v>0</v>
      </c>
      <c r="F40" s="50"/>
      <c r="G40" s="50"/>
      <c r="H40" s="50"/>
      <c r="I40" s="41"/>
      <c r="J40" s="93"/>
      <c r="K40" s="93"/>
      <c r="L40" s="93"/>
      <c r="M40" s="52"/>
    </row>
    <row r="41" spans="1:13" ht="14.1" customHeight="1" x14ac:dyDescent="0.25">
      <c r="A41" s="36">
        <v>35142</v>
      </c>
      <c r="B41" s="32" t="s">
        <v>148</v>
      </c>
      <c r="C41" s="36">
        <v>2.5</v>
      </c>
      <c r="D41" s="1"/>
      <c r="E41" s="36">
        <f t="shared" si="2"/>
        <v>0</v>
      </c>
      <c r="F41" s="50"/>
      <c r="G41" s="50"/>
      <c r="H41" s="50"/>
      <c r="I41" s="41"/>
      <c r="J41" s="93"/>
      <c r="K41" s="93"/>
      <c r="L41" s="93"/>
      <c r="M41" s="52"/>
    </row>
    <row r="42" spans="1:13" ht="14.1" customHeight="1" x14ac:dyDescent="0.25">
      <c r="A42" s="36">
        <v>127109</v>
      </c>
      <c r="B42" s="32" t="s">
        <v>204</v>
      </c>
      <c r="C42" s="36">
        <v>2.5</v>
      </c>
      <c r="D42" s="1"/>
      <c r="E42" s="36">
        <f t="shared" si="2"/>
        <v>0</v>
      </c>
      <c r="F42" s="50"/>
      <c r="G42" s="50"/>
      <c r="H42" s="50"/>
      <c r="I42" s="51"/>
      <c r="J42" s="93"/>
      <c r="K42" s="93"/>
      <c r="L42" s="93"/>
      <c r="M42" s="52"/>
    </row>
    <row r="43" spans="1:13" ht="14.1" customHeight="1" x14ac:dyDescent="0.25">
      <c r="A43" s="36">
        <v>104215</v>
      </c>
      <c r="B43" s="32" t="s">
        <v>172</v>
      </c>
      <c r="C43" s="36">
        <v>2.5</v>
      </c>
      <c r="D43" s="1"/>
      <c r="E43" s="36">
        <f t="shared" si="2"/>
        <v>0</v>
      </c>
      <c r="F43" s="50"/>
      <c r="G43" s="50"/>
      <c r="H43" s="50"/>
      <c r="I43" s="41"/>
      <c r="J43" s="93"/>
      <c r="K43" s="93"/>
      <c r="L43" s="93"/>
      <c r="M43" s="52"/>
    </row>
    <row r="44" spans="1:13" ht="14.1" customHeight="1" x14ac:dyDescent="0.25">
      <c r="A44" s="36">
        <v>54132</v>
      </c>
      <c r="B44" s="32" t="s">
        <v>151</v>
      </c>
      <c r="C44" s="36">
        <v>1</v>
      </c>
      <c r="D44" s="1"/>
      <c r="E44" s="36">
        <f t="shared" si="2"/>
        <v>0</v>
      </c>
      <c r="F44" s="50"/>
      <c r="G44" s="50"/>
      <c r="H44" s="50"/>
      <c r="I44" s="41"/>
      <c r="J44" s="93"/>
      <c r="K44" s="93"/>
      <c r="L44" s="93"/>
      <c r="M44" s="52"/>
    </row>
    <row r="45" spans="1:13" ht="15.75" x14ac:dyDescent="0.25">
      <c r="A45" s="36">
        <v>54350</v>
      </c>
      <c r="B45" s="32" t="s">
        <v>145</v>
      </c>
      <c r="C45" s="36">
        <v>2.5</v>
      </c>
      <c r="D45" s="1"/>
      <c r="E45" s="36">
        <f t="shared" si="2"/>
        <v>0</v>
      </c>
      <c r="F45" s="50"/>
      <c r="G45" s="50"/>
      <c r="H45" s="50"/>
      <c r="I45" s="41"/>
      <c r="J45" s="93"/>
      <c r="K45" s="93"/>
      <c r="L45" s="93"/>
      <c r="M45" s="52"/>
    </row>
    <row r="46" spans="1:13" ht="15.75" x14ac:dyDescent="0.25">
      <c r="A46" s="36">
        <v>54351</v>
      </c>
      <c r="B46" s="32" t="s">
        <v>146</v>
      </c>
      <c r="C46" s="36">
        <v>2.5</v>
      </c>
      <c r="D46" s="1"/>
      <c r="E46" s="36">
        <f t="shared" si="2"/>
        <v>0</v>
      </c>
      <c r="F46" s="50"/>
      <c r="G46" s="50"/>
      <c r="H46" s="50"/>
      <c r="I46" s="41"/>
      <c r="J46" s="93"/>
      <c r="K46" s="93"/>
      <c r="L46" s="93"/>
      <c r="M46" s="52"/>
    </row>
    <row r="47" spans="1:13" ht="30" x14ac:dyDescent="0.25">
      <c r="A47" s="36">
        <v>54354</v>
      </c>
      <c r="B47" s="32" t="s">
        <v>205</v>
      </c>
      <c r="C47" s="36">
        <v>2.5</v>
      </c>
      <c r="D47" s="1"/>
      <c r="E47" s="36">
        <f t="shared" si="2"/>
        <v>0</v>
      </c>
      <c r="F47" s="50"/>
      <c r="G47" s="50"/>
      <c r="H47" s="50"/>
      <c r="I47" s="41"/>
      <c r="J47" s="93"/>
      <c r="K47" s="93"/>
      <c r="L47" s="93"/>
      <c r="M47" s="52"/>
    </row>
    <row r="48" spans="1:13" ht="15.75" x14ac:dyDescent="0.25">
      <c r="A48" s="36">
        <v>54369</v>
      </c>
      <c r="B48" s="32" t="s">
        <v>152</v>
      </c>
      <c r="C48" s="36">
        <v>2.5</v>
      </c>
      <c r="D48" s="1"/>
      <c r="E48" s="36">
        <f t="shared" si="2"/>
        <v>0</v>
      </c>
      <c r="F48" s="50"/>
      <c r="I48" s="41"/>
      <c r="J48" s="93"/>
      <c r="K48" s="93"/>
      <c r="L48" s="93"/>
      <c r="M48" s="52"/>
    </row>
    <row r="49" spans="1:13" ht="30" x14ac:dyDescent="0.25">
      <c r="A49" s="36">
        <v>54371</v>
      </c>
      <c r="B49" s="32" t="s">
        <v>153</v>
      </c>
      <c r="C49" s="36">
        <v>2.5</v>
      </c>
      <c r="D49" s="1"/>
      <c r="E49" s="36">
        <f t="shared" si="2"/>
        <v>0</v>
      </c>
      <c r="F49" s="50"/>
      <c r="I49" s="41"/>
      <c r="J49" s="93"/>
      <c r="K49" s="93"/>
      <c r="L49" s="93"/>
      <c r="M49" s="52"/>
    </row>
    <row r="50" spans="1:13" ht="15.75" x14ac:dyDescent="0.25">
      <c r="A50" s="36">
        <v>54376</v>
      </c>
      <c r="B50" s="32" t="s">
        <v>206</v>
      </c>
      <c r="C50" s="36">
        <v>2</v>
      </c>
      <c r="D50" s="1"/>
      <c r="E50" s="36">
        <f t="shared" si="2"/>
        <v>0</v>
      </c>
      <c r="I50" s="41"/>
      <c r="J50" s="93"/>
      <c r="K50" s="93"/>
      <c r="L50" s="93"/>
      <c r="M50" s="52"/>
    </row>
    <row r="51" spans="1:13" ht="15.6" customHeight="1" x14ac:dyDescent="0.25">
      <c r="A51" s="36">
        <v>54377</v>
      </c>
      <c r="B51" s="32" t="s">
        <v>154</v>
      </c>
      <c r="C51" s="36">
        <v>2</v>
      </c>
      <c r="D51" s="1"/>
      <c r="E51" s="36">
        <f t="shared" si="2"/>
        <v>0</v>
      </c>
      <c r="I51" s="51"/>
      <c r="J51" s="51"/>
      <c r="K51" s="51"/>
      <c r="L51" s="51"/>
      <c r="M51" s="52"/>
    </row>
    <row r="52" spans="1:13" ht="15.6" customHeight="1" x14ac:dyDescent="0.25">
      <c r="A52" s="36">
        <v>54378</v>
      </c>
      <c r="B52" s="32" t="s">
        <v>155</v>
      </c>
      <c r="C52" s="36">
        <v>2.5</v>
      </c>
      <c r="D52" s="1"/>
      <c r="E52" s="36">
        <f t="shared" si="2"/>
        <v>0</v>
      </c>
      <c r="I52" s="51"/>
      <c r="J52" s="51"/>
      <c r="K52" s="51"/>
      <c r="L52" s="51"/>
      <c r="M52" s="52"/>
    </row>
    <row r="53" spans="1:13" ht="15.6" customHeight="1" x14ac:dyDescent="0.25">
      <c r="A53" s="36">
        <v>56397</v>
      </c>
      <c r="B53" s="32" t="s">
        <v>166</v>
      </c>
      <c r="C53" s="36">
        <v>2.5</v>
      </c>
      <c r="D53" s="1"/>
      <c r="E53" s="36">
        <f t="shared" si="2"/>
        <v>0</v>
      </c>
      <c r="I53" s="51"/>
      <c r="J53" s="51"/>
      <c r="K53" s="51"/>
      <c r="L53" s="51"/>
      <c r="M53" s="52"/>
    </row>
    <row r="54" spans="1:13" ht="15.75" x14ac:dyDescent="0.25">
      <c r="A54" s="36">
        <v>54406</v>
      </c>
      <c r="B54" s="32" t="s">
        <v>156</v>
      </c>
      <c r="C54" s="36">
        <v>3</v>
      </c>
      <c r="D54" s="1"/>
      <c r="E54" s="36">
        <f t="shared" si="2"/>
        <v>0</v>
      </c>
      <c r="I54" s="41"/>
      <c r="J54" s="93"/>
      <c r="K54" s="93"/>
      <c r="L54" s="93"/>
      <c r="M54" s="52"/>
    </row>
    <row r="55" spans="1:13" ht="15.75" x14ac:dyDescent="0.25">
      <c r="A55" s="36">
        <v>54407</v>
      </c>
      <c r="B55" s="32" t="s">
        <v>157</v>
      </c>
      <c r="C55" s="36">
        <v>3</v>
      </c>
      <c r="D55" s="1"/>
      <c r="E55" s="36">
        <f t="shared" si="2"/>
        <v>0</v>
      </c>
      <c r="I55" s="41"/>
      <c r="J55" s="93"/>
      <c r="K55" s="93"/>
      <c r="L55" s="93"/>
      <c r="M55" s="52"/>
    </row>
    <row r="56" spans="1:13" ht="15.75" x14ac:dyDescent="0.25">
      <c r="A56" s="36">
        <v>54415</v>
      </c>
      <c r="B56" s="32" t="s">
        <v>207</v>
      </c>
      <c r="C56" s="36">
        <v>3</v>
      </c>
      <c r="D56" s="1"/>
      <c r="E56" s="36">
        <f t="shared" si="2"/>
        <v>0</v>
      </c>
      <c r="J56" s="41"/>
      <c r="K56" s="52"/>
      <c r="L56" s="52"/>
      <c r="M56" s="52"/>
    </row>
    <row r="57" spans="1:13" ht="30" x14ac:dyDescent="0.25">
      <c r="A57" s="36">
        <v>54451</v>
      </c>
      <c r="B57" s="32" t="s">
        <v>159</v>
      </c>
      <c r="C57" s="36">
        <v>2.5</v>
      </c>
      <c r="D57" s="1"/>
      <c r="E57" s="36">
        <f t="shared" si="2"/>
        <v>0</v>
      </c>
      <c r="J57" s="41"/>
      <c r="K57" s="52"/>
      <c r="L57" s="52"/>
      <c r="M57" s="52"/>
    </row>
    <row r="58" spans="1:13" ht="15.75" x14ac:dyDescent="0.25">
      <c r="A58" s="36">
        <v>54452</v>
      </c>
      <c r="B58" s="32" t="s">
        <v>208</v>
      </c>
      <c r="C58" s="36">
        <v>2.5</v>
      </c>
      <c r="D58" s="1"/>
      <c r="E58" s="36">
        <f t="shared" si="2"/>
        <v>0</v>
      </c>
      <c r="J58" s="41"/>
      <c r="K58" s="52"/>
      <c r="L58" s="52"/>
      <c r="M58" s="52"/>
    </row>
    <row r="59" spans="1:13" ht="30" x14ac:dyDescent="0.25">
      <c r="A59" s="36">
        <v>56120</v>
      </c>
      <c r="B59" s="32" t="s">
        <v>161</v>
      </c>
      <c r="C59" s="36">
        <v>2</v>
      </c>
      <c r="D59" s="1"/>
      <c r="E59" s="36">
        <f t="shared" si="2"/>
        <v>0</v>
      </c>
      <c r="J59" s="43"/>
      <c r="K59" s="43"/>
      <c r="L59" s="52"/>
      <c r="M59" s="52"/>
    </row>
    <row r="60" spans="1:13" ht="30" x14ac:dyDescent="0.25">
      <c r="A60" s="36">
        <v>56142</v>
      </c>
      <c r="B60" s="32" t="s">
        <v>209</v>
      </c>
      <c r="C60" s="36">
        <v>2.5</v>
      </c>
      <c r="D60" s="1"/>
      <c r="E60" s="36">
        <f t="shared" si="2"/>
        <v>0</v>
      </c>
      <c r="J60" s="43"/>
      <c r="K60" s="43"/>
      <c r="L60" s="52"/>
      <c r="M60" s="52"/>
    </row>
    <row r="61" spans="1:13" ht="15.75" x14ac:dyDescent="0.25">
      <c r="A61" s="36">
        <v>56383</v>
      </c>
      <c r="B61" s="32" t="s">
        <v>163</v>
      </c>
      <c r="C61" s="36">
        <v>2</v>
      </c>
      <c r="D61" s="1"/>
      <c r="E61" s="36">
        <f t="shared" si="2"/>
        <v>0</v>
      </c>
      <c r="J61" s="41"/>
      <c r="K61" s="52"/>
      <c r="L61" s="52"/>
      <c r="M61" s="52"/>
    </row>
    <row r="62" spans="1:13" x14ac:dyDescent="0.25">
      <c r="A62" s="36">
        <v>56394</v>
      </c>
      <c r="B62" s="32" t="s">
        <v>210</v>
      </c>
      <c r="C62" s="36">
        <v>2</v>
      </c>
      <c r="D62" s="1"/>
      <c r="E62" s="36">
        <f t="shared" si="2"/>
        <v>0</v>
      </c>
    </row>
    <row r="63" spans="1:13" x14ac:dyDescent="0.25">
      <c r="A63" s="36">
        <v>56398</v>
      </c>
      <c r="B63" s="32" t="s">
        <v>167</v>
      </c>
      <c r="C63" s="36">
        <v>2</v>
      </c>
      <c r="D63" s="1"/>
      <c r="E63" s="36">
        <f t="shared" si="2"/>
        <v>0</v>
      </c>
    </row>
    <row r="64" spans="1:13" x14ac:dyDescent="0.25">
      <c r="A64" s="36">
        <v>56399</v>
      </c>
      <c r="B64" s="32" t="s">
        <v>168</v>
      </c>
      <c r="C64" s="36">
        <v>2</v>
      </c>
      <c r="D64" s="1"/>
      <c r="E64" s="36">
        <f t="shared" si="2"/>
        <v>0</v>
      </c>
    </row>
    <row r="65" spans="1:5" x14ac:dyDescent="0.25">
      <c r="A65" s="36">
        <v>56400</v>
      </c>
      <c r="B65" s="32" t="s">
        <v>169</v>
      </c>
      <c r="C65" s="36">
        <v>2</v>
      </c>
      <c r="D65" s="1"/>
      <c r="E65" s="36">
        <f t="shared" si="2"/>
        <v>0</v>
      </c>
    </row>
    <row r="66" spans="1:5" ht="30" x14ac:dyDescent="0.25">
      <c r="A66" s="36">
        <v>127446</v>
      </c>
      <c r="B66" s="32" t="s">
        <v>175</v>
      </c>
      <c r="C66" s="36">
        <v>3.5</v>
      </c>
      <c r="D66" s="1"/>
      <c r="E66" s="36">
        <f t="shared" si="2"/>
        <v>0</v>
      </c>
    </row>
    <row r="67" spans="1:5" x14ac:dyDescent="0.25">
      <c r="A67" s="36">
        <v>314533</v>
      </c>
      <c r="B67" s="32" t="s">
        <v>130</v>
      </c>
      <c r="C67" s="36">
        <v>3.5</v>
      </c>
      <c r="D67" s="1"/>
      <c r="E67" s="36">
        <f t="shared" si="2"/>
        <v>0</v>
      </c>
    </row>
    <row r="68" spans="1:5" x14ac:dyDescent="0.25">
      <c r="A68" s="36">
        <v>314535</v>
      </c>
      <c r="B68" s="32" t="s">
        <v>131</v>
      </c>
      <c r="C68" s="36">
        <v>2.5</v>
      </c>
      <c r="D68" s="1"/>
      <c r="E68" s="36">
        <f t="shared" si="2"/>
        <v>0</v>
      </c>
    </row>
    <row r="69" spans="1:5" x14ac:dyDescent="0.25">
      <c r="A69" s="32"/>
      <c r="B69" s="32"/>
      <c r="C69" s="32"/>
      <c r="D69" s="32"/>
    </row>
    <row r="70" spans="1:5" x14ac:dyDescent="0.25">
      <c r="A70" s="32"/>
      <c r="B70" s="32"/>
      <c r="C70" s="32"/>
      <c r="D70" s="32"/>
    </row>
    <row r="71" spans="1:5" x14ac:dyDescent="0.25">
      <c r="A71" s="32"/>
      <c r="B71" s="32"/>
      <c r="C71" s="32"/>
      <c r="D71" s="32"/>
    </row>
    <row r="72" spans="1:5" x14ac:dyDescent="0.25">
      <c r="A72" s="32"/>
      <c r="B72" s="32"/>
      <c r="C72" s="32"/>
      <c r="D72" s="32"/>
    </row>
    <row r="73" spans="1:5" x14ac:dyDescent="0.25">
      <c r="A73" s="32"/>
      <c r="B73" s="32"/>
      <c r="C73" s="32"/>
      <c r="D73" s="32"/>
    </row>
    <row r="74" spans="1:5" x14ac:dyDescent="0.25">
      <c r="A74" s="32"/>
      <c r="B74" s="32"/>
      <c r="C74" s="32"/>
      <c r="D74" s="32"/>
    </row>
  </sheetData>
  <sheetProtection algorithmName="SHA-512" hashValue="29QnQXizaWNDaBBN4fhQ6qAJ5V8tmudjf0cfu2+et0jZ5YW69YPAhUZIGZiOA6sc8JcNvnqO617p3qhRlK4VlQ==" saltValue="BkvfuS8/vY6bL87p0w33dQ==" spinCount="100000" sheet="1" objects="1" scenarios="1"/>
  <mergeCells count="31">
    <mergeCell ref="J55:L55"/>
    <mergeCell ref="J46:L46"/>
    <mergeCell ref="J47:L47"/>
    <mergeCell ref="J48:L48"/>
    <mergeCell ref="J49:L49"/>
    <mergeCell ref="J50:L50"/>
    <mergeCell ref="J54:L54"/>
    <mergeCell ref="J45:L45"/>
    <mergeCell ref="J34:L34"/>
    <mergeCell ref="J35:L35"/>
    <mergeCell ref="J36:L36"/>
    <mergeCell ref="J37:L37"/>
    <mergeCell ref="J38:L38"/>
    <mergeCell ref="J39:L39"/>
    <mergeCell ref="J40:L40"/>
    <mergeCell ref="J41:L41"/>
    <mergeCell ref="J42:L42"/>
    <mergeCell ref="J43:L43"/>
    <mergeCell ref="J44:L44"/>
    <mergeCell ref="J33:L33"/>
    <mergeCell ref="J21:L21"/>
    <mergeCell ref="J22:L22"/>
    <mergeCell ref="J24:L24"/>
    <mergeCell ref="J25:L25"/>
    <mergeCell ref="J26:L26"/>
    <mergeCell ref="K27:L27"/>
    <mergeCell ref="J28:L28"/>
    <mergeCell ref="J29:L29"/>
    <mergeCell ref="J30:L30"/>
    <mergeCell ref="J31:L31"/>
    <mergeCell ref="J32:L32"/>
  </mergeCells>
  <conditionalFormatting sqref="D11:D19">
    <cfRule type="expression" dxfId="27" priority="5">
      <formula>D11="נ"</formula>
    </cfRule>
    <cfRule type="expression" dxfId="26" priority="6">
      <formula>D11="פטור"</formula>
    </cfRule>
    <cfRule type="cellIs" dxfId="25" priority="7" operator="between">
      <formula>55</formula>
      <formula>100</formula>
    </cfRule>
    <cfRule type="cellIs" dxfId="24" priority="8" operator="between">
      <formula>1</formula>
      <formula>54</formula>
    </cfRule>
  </conditionalFormatting>
  <conditionalFormatting sqref="D25:D68">
    <cfRule type="expression" dxfId="23" priority="1">
      <formula>D25="נ"</formula>
    </cfRule>
    <cfRule type="expression" dxfId="22" priority="2">
      <formula>D25="פטור"</formula>
    </cfRule>
    <cfRule type="cellIs" dxfId="21" priority="3" operator="between">
      <formula>55</formula>
      <formula>100</formula>
    </cfRule>
    <cfRule type="cellIs" dxfId="20" priority="4" operator="between">
      <formula>1</formula>
      <formula>54</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3FE5-7309-42F1-9FB4-AB80753BF84F}">
  <dimension ref="A1:L85"/>
  <sheetViews>
    <sheetView rightToLeft="1" topLeftCell="A10" workbookViewId="0">
      <selection activeCell="E29" sqref="E29:E85"/>
    </sheetView>
  </sheetViews>
  <sheetFormatPr defaultColWidth="8.7109375" defaultRowHeight="15" x14ac:dyDescent="0.25"/>
  <cols>
    <col min="1" max="1" width="8.7109375" style="22"/>
    <col min="2" max="2" width="25.85546875" style="22" customWidth="1"/>
    <col min="3" max="16384" width="8.7109375" style="22"/>
  </cols>
  <sheetData>
    <row r="1" spans="1:12" x14ac:dyDescent="0.25">
      <c r="A1" s="21" t="s">
        <v>111</v>
      </c>
    </row>
    <row r="2" spans="1:12" ht="18.75" x14ac:dyDescent="0.25">
      <c r="A2" s="23" t="s">
        <v>211</v>
      </c>
      <c r="I2" s="25" t="s">
        <v>115</v>
      </c>
      <c r="J2" s="26"/>
      <c r="K2" s="26"/>
      <c r="L2" s="27">
        <f>SUM(E11:E19)</f>
        <v>0</v>
      </c>
    </row>
    <row r="3" spans="1:12" x14ac:dyDescent="0.25">
      <c r="A3" s="45" t="s">
        <v>141</v>
      </c>
      <c r="I3" s="28" t="s">
        <v>116</v>
      </c>
      <c r="L3" s="29">
        <f>E25</f>
        <v>0</v>
      </c>
    </row>
    <row r="4" spans="1:12" x14ac:dyDescent="0.25">
      <c r="A4" s="46" t="s">
        <v>142</v>
      </c>
      <c r="I4" s="28" t="s">
        <v>143</v>
      </c>
      <c r="L4" s="29">
        <f>SUM(E25:E85)</f>
        <v>0</v>
      </c>
    </row>
    <row r="5" spans="1:12" x14ac:dyDescent="0.25">
      <c r="A5" s="42" t="s">
        <v>212</v>
      </c>
      <c r="I5" s="47" t="s">
        <v>118</v>
      </c>
      <c r="J5" s="48"/>
      <c r="K5" s="48"/>
      <c r="L5" s="49">
        <f>SUM(L2:L4)</f>
        <v>0</v>
      </c>
    </row>
    <row r="6" spans="1:12" x14ac:dyDescent="0.25">
      <c r="A6" s="46" t="s">
        <v>144</v>
      </c>
    </row>
    <row r="8" spans="1:12" x14ac:dyDescent="0.25">
      <c r="A8" s="30" t="s">
        <v>117</v>
      </c>
    </row>
    <row r="9" spans="1:12" x14ac:dyDescent="0.25">
      <c r="A9" s="76" t="s">
        <v>284</v>
      </c>
    </row>
    <row r="10" spans="1:12" x14ac:dyDescent="0.25">
      <c r="A10" s="31"/>
      <c r="B10" s="32"/>
      <c r="C10" s="33" t="s">
        <v>8</v>
      </c>
      <c r="D10" s="33" t="s">
        <v>7</v>
      </c>
      <c r="E10" s="34" t="s">
        <v>119</v>
      </c>
    </row>
    <row r="11" spans="1:12" ht="14.1" customHeight="1" x14ac:dyDescent="0.25">
      <c r="A11" s="35">
        <v>94481</v>
      </c>
      <c r="B11" s="32" t="s">
        <v>121</v>
      </c>
      <c r="C11" s="36">
        <v>4</v>
      </c>
      <c r="D11" s="1"/>
      <c r="E11" s="36">
        <f>IF(D11&gt;=55,C11,0)</f>
        <v>0</v>
      </c>
    </row>
    <row r="12" spans="1:12" x14ac:dyDescent="0.25">
      <c r="A12" s="36"/>
      <c r="B12" s="32" t="s">
        <v>72</v>
      </c>
      <c r="C12" s="36"/>
      <c r="D12"/>
      <c r="E12" s="32"/>
    </row>
    <row r="13" spans="1:12" ht="14.1" customHeight="1" x14ac:dyDescent="0.25">
      <c r="A13" s="36">
        <v>14003</v>
      </c>
      <c r="B13" s="32" t="s">
        <v>80</v>
      </c>
      <c r="C13" s="36">
        <v>3</v>
      </c>
      <c r="D13" s="1"/>
      <c r="E13" s="36">
        <f>IF(D13&gt;=55,C13,0)</f>
        <v>0</v>
      </c>
    </row>
    <row r="14" spans="1:12" ht="14.1" customHeight="1" x14ac:dyDescent="0.25">
      <c r="A14" s="36">
        <v>124711</v>
      </c>
      <c r="B14" s="32" t="s">
        <v>125</v>
      </c>
      <c r="C14" s="36">
        <v>4</v>
      </c>
      <c r="D14" s="1"/>
      <c r="E14" s="36">
        <f t="shared" ref="E14:E19" si="0">IF(D14&gt;=55,C14,0)</f>
        <v>0</v>
      </c>
    </row>
    <row r="15" spans="1:12" ht="14.1" customHeight="1" x14ac:dyDescent="0.25">
      <c r="A15" s="36">
        <v>54375</v>
      </c>
      <c r="B15" s="32" t="s">
        <v>127</v>
      </c>
      <c r="C15" s="36">
        <v>3.5</v>
      </c>
      <c r="D15" s="1"/>
      <c r="E15" s="36">
        <f t="shared" si="0"/>
        <v>0</v>
      </c>
    </row>
    <row r="16" spans="1:12" ht="14.1" customHeight="1" x14ac:dyDescent="0.25">
      <c r="A16" s="36">
        <v>56166</v>
      </c>
      <c r="B16" s="32" t="s">
        <v>128</v>
      </c>
      <c r="C16" s="36">
        <v>2</v>
      </c>
      <c r="D16" s="1"/>
      <c r="E16" s="36">
        <f t="shared" si="0"/>
        <v>0</v>
      </c>
    </row>
    <row r="17" spans="1:11" ht="14.1" customHeight="1" x14ac:dyDescent="0.25">
      <c r="A17" s="36">
        <v>54373</v>
      </c>
      <c r="B17" s="32" t="s">
        <v>129</v>
      </c>
      <c r="C17" s="36">
        <v>2.5</v>
      </c>
      <c r="D17" s="1"/>
      <c r="E17" s="36">
        <f t="shared" si="0"/>
        <v>0</v>
      </c>
    </row>
    <row r="18" spans="1:11" ht="14.1" customHeight="1" x14ac:dyDescent="0.25">
      <c r="A18" s="36">
        <v>314533</v>
      </c>
      <c r="B18" s="32" t="s">
        <v>130</v>
      </c>
      <c r="C18" s="36">
        <v>3.5</v>
      </c>
      <c r="D18" s="1"/>
      <c r="E18" s="36">
        <f t="shared" si="0"/>
        <v>0</v>
      </c>
    </row>
    <row r="19" spans="1:11" ht="14.1" customHeight="1" x14ac:dyDescent="0.25">
      <c r="A19" s="36">
        <v>314535</v>
      </c>
      <c r="B19" s="32" t="s">
        <v>131</v>
      </c>
      <c r="C19" s="36">
        <v>2.5</v>
      </c>
      <c r="D19" s="1"/>
      <c r="E19" s="36">
        <f t="shared" si="0"/>
        <v>0</v>
      </c>
    </row>
    <row r="22" spans="1:11" x14ac:dyDescent="0.25">
      <c r="A22" s="30" t="s">
        <v>213</v>
      </c>
    </row>
    <row r="23" spans="1:11" x14ac:dyDescent="0.25">
      <c r="A23" s="30"/>
    </row>
    <row r="24" spans="1:11" x14ac:dyDescent="0.25">
      <c r="A24" s="30"/>
      <c r="B24" s="32"/>
      <c r="C24" s="33" t="s">
        <v>8</v>
      </c>
      <c r="D24" s="33" t="s">
        <v>7</v>
      </c>
      <c r="E24" s="34" t="s">
        <v>119</v>
      </c>
    </row>
    <row r="25" spans="1:11" x14ac:dyDescent="0.25">
      <c r="A25" s="36">
        <v>54412</v>
      </c>
      <c r="B25" s="32" t="s">
        <v>214</v>
      </c>
      <c r="C25" s="36">
        <v>3.5</v>
      </c>
      <c r="D25" s="1"/>
      <c r="E25" s="36">
        <f t="shared" ref="E25" si="1">IF(D25&gt;=55,C25,0)</f>
        <v>0</v>
      </c>
      <c r="F25" s="41"/>
    </row>
    <row r="26" spans="1:11" x14ac:dyDescent="0.25">
      <c r="A26" s="32"/>
      <c r="B26" s="32"/>
      <c r="C26" s="36"/>
      <c r="D26"/>
      <c r="E26" s="36"/>
      <c r="F26" s="41"/>
      <c r="G26"/>
    </row>
    <row r="27" spans="1:11" x14ac:dyDescent="0.25">
      <c r="A27" s="30" t="s">
        <v>147</v>
      </c>
      <c r="B27" s="32"/>
      <c r="C27" s="36"/>
      <c r="D27"/>
    </row>
    <row r="28" spans="1:11" ht="15.75" x14ac:dyDescent="0.25">
      <c r="A28" s="32"/>
      <c r="B28" s="32"/>
      <c r="C28" s="36"/>
      <c r="D28"/>
      <c r="J28" s="41"/>
      <c r="K28" s="44"/>
    </row>
    <row r="29" spans="1:11" ht="15.75" x14ac:dyDescent="0.25">
      <c r="A29" s="36">
        <v>14327</v>
      </c>
      <c r="B29" s="32" t="s">
        <v>200</v>
      </c>
      <c r="C29" s="36">
        <v>3.5</v>
      </c>
      <c r="D29" s="1"/>
      <c r="E29" s="36">
        <f t="shared" ref="E29:E85" si="2">IF(D29&gt;=55,C29,0)</f>
        <v>0</v>
      </c>
      <c r="F29" s="50"/>
      <c r="J29" s="44"/>
      <c r="K29" s="44"/>
    </row>
    <row r="30" spans="1:11" ht="15.75" x14ac:dyDescent="0.25">
      <c r="A30" s="36">
        <v>14321</v>
      </c>
      <c r="B30" s="32" t="s">
        <v>215</v>
      </c>
      <c r="C30" s="36">
        <v>2</v>
      </c>
      <c r="D30" s="1"/>
      <c r="E30" s="36">
        <f t="shared" si="2"/>
        <v>0</v>
      </c>
      <c r="F30" s="50"/>
      <c r="J30" s="44"/>
      <c r="K30" s="44"/>
    </row>
    <row r="31" spans="1:11" ht="15.75" x14ac:dyDescent="0.25">
      <c r="A31" s="36">
        <v>14968</v>
      </c>
      <c r="B31" s="32" t="s">
        <v>216</v>
      </c>
      <c r="C31" s="36">
        <v>2.5</v>
      </c>
      <c r="D31" s="1"/>
      <c r="E31" s="36">
        <f t="shared" si="2"/>
        <v>0</v>
      </c>
      <c r="F31" s="50"/>
      <c r="J31" s="44"/>
      <c r="K31" s="44"/>
    </row>
    <row r="32" spans="1:11" ht="30" x14ac:dyDescent="0.25">
      <c r="A32" s="36">
        <v>16327</v>
      </c>
      <c r="B32" s="32" t="s">
        <v>201</v>
      </c>
      <c r="C32" s="36">
        <v>2</v>
      </c>
      <c r="D32" s="1"/>
      <c r="E32" s="36">
        <f t="shared" si="2"/>
        <v>0</v>
      </c>
      <c r="F32" s="50"/>
      <c r="J32" s="44"/>
      <c r="K32" s="44"/>
    </row>
    <row r="33" spans="1:12" ht="14.1" customHeight="1" x14ac:dyDescent="0.25">
      <c r="A33" s="36">
        <v>17009</v>
      </c>
      <c r="B33" s="32" t="s">
        <v>202</v>
      </c>
      <c r="C33" s="36">
        <v>2.5</v>
      </c>
      <c r="D33" s="1"/>
      <c r="E33" s="36">
        <f t="shared" si="2"/>
        <v>0</v>
      </c>
      <c r="F33" s="50"/>
      <c r="J33" s="44"/>
      <c r="K33" s="44"/>
    </row>
    <row r="34" spans="1:12" ht="23.1" customHeight="1" x14ac:dyDescent="0.25">
      <c r="A34" s="36">
        <v>17022</v>
      </c>
      <c r="B34" s="32" t="s">
        <v>203</v>
      </c>
      <c r="C34" s="36">
        <v>2.5</v>
      </c>
      <c r="D34" s="1"/>
      <c r="E34" s="36">
        <f t="shared" si="2"/>
        <v>0</v>
      </c>
      <c r="F34" s="50"/>
      <c r="G34" s="50"/>
      <c r="K34" s="41"/>
      <c r="L34" s="44"/>
    </row>
    <row r="35" spans="1:12" ht="14.1" customHeight="1" x14ac:dyDescent="0.25">
      <c r="A35" s="36">
        <v>35142</v>
      </c>
      <c r="B35" s="32" t="s">
        <v>148</v>
      </c>
      <c r="C35" s="36">
        <v>2.5</v>
      </c>
      <c r="D35" s="1"/>
      <c r="E35" s="36">
        <f t="shared" si="2"/>
        <v>0</v>
      </c>
      <c r="F35" s="50"/>
      <c r="G35" s="50"/>
      <c r="K35" s="41"/>
      <c r="L35" s="44"/>
    </row>
    <row r="36" spans="1:12" ht="14.1" customHeight="1" x14ac:dyDescent="0.25">
      <c r="A36" s="36">
        <v>54132</v>
      </c>
      <c r="B36" s="32" t="s">
        <v>151</v>
      </c>
      <c r="C36" s="36">
        <v>1</v>
      </c>
      <c r="D36" s="1"/>
      <c r="E36" s="36">
        <f t="shared" si="2"/>
        <v>0</v>
      </c>
      <c r="F36" s="50"/>
      <c r="G36" s="50"/>
      <c r="K36" s="41"/>
      <c r="L36" s="44"/>
    </row>
    <row r="37" spans="1:12" ht="14.1" customHeight="1" x14ac:dyDescent="0.25">
      <c r="A37" s="36">
        <v>54350</v>
      </c>
      <c r="B37" s="32" t="s">
        <v>145</v>
      </c>
      <c r="C37" s="36">
        <v>2.5</v>
      </c>
      <c r="D37" s="1"/>
      <c r="E37" s="36">
        <f t="shared" si="2"/>
        <v>0</v>
      </c>
      <c r="F37" s="50"/>
      <c r="G37" s="50"/>
      <c r="K37" s="41"/>
      <c r="L37" s="44"/>
    </row>
    <row r="38" spans="1:12" ht="14.1" customHeight="1" x14ac:dyDescent="0.25">
      <c r="A38" s="36">
        <v>54351</v>
      </c>
      <c r="B38" s="32" t="s">
        <v>146</v>
      </c>
      <c r="C38" s="36">
        <v>2.5</v>
      </c>
      <c r="D38" s="1"/>
      <c r="E38" s="36">
        <f t="shared" si="2"/>
        <v>0</v>
      </c>
      <c r="F38" s="50"/>
      <c r="G38" s="50"/>
      <c r="K38" s="41"/>
      <c r="L38" s="44"/>
    </row>
    <row r="39" spans="1:12" ht="30" x14ac:dyDescent="0.25">
      <c r="A39" s="36">
        <v>54354</v>
      </c>
      <c r="B39" s="32" t="s">
        <v>205</v>
      </c>
      <c r="C39" s="36">
        <v>2.5</v>
      </c>
      <c r="D39" s="1"/>
      <c r="E39" s="36">
        <f t="shared" si="2"/>
        <v>0</v>
      </c>
      <c r="F39" s="50"/>
      <c r="G39" s="50"/>
      <c r="K39" s="41"/>
      <c r="L39" s="44"/>
    </row>
    <row r="40" spans="1:12" ht="15.75" x14ac:dyDescent="0.25">
      <c r="A40" s="36">
        <v>54369</v>
      </c>
      <c r="B40" s="32" t="s">
        <v>152</v>
      </c>
      <c r="C40" s="36">
        <v>2.5</v>
      </c>
      <c r="D40" s="1"/>
      <c r="E40" s="36">
        <f t="shared" si="2"/>
        <v>0</v>
      </c>
      <c r="F40" s="50"/>
      <c r="G40" s="50"/>
      <c r="K40" s="41"/>
      <c r="L40" s="44"/>
    </row>
    <row r="41" spans="1:12" ht="30" x14ac:dyDescent="0.25">
      <c r="A41" s="36">
        <v>54371</v>
      </c>
      <c r="B41" s="32" t="s">
        <v>217</v>
      </c>
      <c r="C41" s="36">
        <v>2.5</v>
      </c>
      <c r="D41" s="1"/>
      <c r="E41" s="36">
        <f t="shared" si="2"/>
        <v>0</v>
      </c>
      <c r="F41" s="50"/>
      <c r="G41" s="50"/>
      <c r="K41" s="41"/>
      <c r="L41" s="44"/>
    </row>
    <row r="42" spans="1:12" ht="15.75" x14ac:dyDescent="0.25">
      <c r="A42" s="36">
        <v>54377</v>
      </c>
      <c r="B42" s="32" t="s">
        <v>154</v>
      </c>
      <c r="C42" s="36">
        <v>2</v>
      </c>
      <c r="D42" s="1"/>
      <c r="E42" s="36">
        <f t="shared" si="2"/>
        <v>0</v>
      </c>
      <c r="F42" s="50"/>
      <c r="K42" s="41"/>
      <c r="L42" s="44"/>
    </row>
    <row r="43" spans="1:12" ht="15.75" x14ac:dyDescent="0.25">
      <c r="A43" s="36">
        <v>54378</v>
      </c>
      <c r="B43" s="32" t="s">
        <v>155</v>
      </c>
      <c r="C43" s="36">
        <v>2.5</v>
      </c>
      <c r="D43" s="1"/>
      <c r="E43" s="36">
        <f t="shared" si="2"/>
        <v>0</v>
      </c>
      <c r="F43" s="50"/>
      <c r="K43" s="41"/>
      <c r="L43" s="44"/>
    </row>
    <row r="44" spans="1:12" ht="15.75" x14ac:dyDescent="0.25">
      <c r="A44" s="36">
        <v>54406</v>
      </c>
      <c r="B44" s="32" t="s">
        <v>156</v>
      </c>
      <c r="C44" s="36">
        <v>3</v>
      </c>
      <c r="D44" s="1"/>
      <c r="E44" s="36">
        <f t="shared" si="2"/>
        <v>0</v>
      </c>
      <c r="F44" s="50"/>
      <c r="K44" s="41"/>
      <c r="L44" s="44"/>
    </row>
    <row r="45" spans="1:12" ht="15.75" x14ac:dyDescent="0.25">
      <c r="A45" s="36">
        <v>54407</v>
      </c>
      <c r="B45" s="32" t="s">
        <v>157</v>
      </c>
      <c r="C45" s="36">
        <v>3</v>
      </c>
      <c r="D45" s="1"/>
      <c r="E45" s="36">
        <f t="shared" si="2"/>
        <v>0</v>
      </c>
      <c r="F45" s="50"/>
      <c r="K45" s="41"/>
      <c r="L45" s="44"/>
    </row>
    <row r="46" spans="1:12" ht="14.1" customHeight="1" x14ac:dyDescent="0.25">
      <c r="A46" s="36">
        <v>54413</v>
      </c>
      <c r="B46" s="32" t="s">
        <v>158</v>
      </c>
      <c r="C46" s="36">
        <v>2.5</v>
      </c>
      <c r="D46" s="1"/>
      <c r="E46" s="36">
        <f t="shared" si="2"/>
        <v>0</v>
      </c>
      <c r="F46" s="50"/>
      <c r="K46" s="41"/>
      <c r="L46" s="44"/>
    </row>
    <row r="47" spans="1:12" ht="14.1" customHeight="1" x14ac:dyDescent="0.25">
      <c r="A47" s="36">
        <v>54451</v>
      </c>
      <c r="B47" s="32" t="s">
        <v>159</v>
      </c>
      <c r="C47" s="36">
        <v>2.5</v>
      </c>
      <c r="D47" s="1"/>
      <c r="E47" s="36">
        <f t="shared" si="2"/>
        <v>0</v>
      </c>
      <c r="F47" s="50"/>
      <c r="K47" s="41"/>
      <c r="L47" s="44"/>
    </row>
    <row r="48" spans="1:12" ht="15.75" x14ac:dyDescent="0.25">
      <c r="A48" s="36">
        <v>54476</v>
      </c>
      <c r="B48" s="32" t="s">
        <v>160</v>
      </c>
      <c r="C48" s="36">
        <v>2</v>
      </c>
      <c r="D48" s="1"/>
      <c r="E48" s="36">
        <f t="shared" si="2"/>
        <v>0</v>
      </c>
      <c r="F48" s="50"/>
      <c r="K48" s="41"/>
      <c r="L48" s="44"/>
    </row>
    <row r="49" spans="1:12" ht="15.75" x14ac:dyDescent="0.25">
      <c r="A49" s="36">
        <v>56120</v>
      </c>
      <c r="B49" s="32" t="s">
        <v>218</v>
      </c>
      <c r="C49" s="36">
        <v>2</v>
      </c>
      <c r="D49" s="1"/>
      <c r="E49" s="36">
        <f t="shared" si="2"/>
        <v>0</v>
      </c>
      <c r="F49" s="50"/>
      <c r="K49" s="41"/>
      <c r="L49" s="44"/>
    </row>
    <row r="50" spans="1:12" ht="30" x14ac:dyDescent="0.25">
      <c r="A50" s="36">
        <v>56142</v>
      </c>
      <c r="B50" s="32" t="s">
        <v>209</v>
      </c>
      <c r="C50" s="36">
        <v>2.5</v>
      </c>
      <c r="D50" s="1"/>
      <c r="E50" s="36">
        <f t="shared" si="2"/>
        <v>0</v>
      </c>
      <c r="F50" s="50"/>
      <c r="K50" s="41"/>
      <c r="L50" s="44"/>
    </row>
    <row r="51" spans="1:12" x14ac:dyDescent="0.25">
      <c r="A51" s="36">
        <v>56166</v>
      </c>
      <c r="B51" s="32" t="s">
        <v>219</v>
      </c>
      <c r="C51" s="36">
        <v>2</v>
      </c>
      <c r="D51" s="1"/>
      <c r="E51" s="36">
        <f t="shared" si="2"/>
        <v>0</v>
      </c>
      <c r="K51" s="41"/>
      <c r="L51" s="41"/>
    </row>
    <row r="52" spans="1:12" ht="30" x14ac:dyDescent="0.25">
      <c r="A52" s="36">
        <v>56378</v>
      </c>
      <c r="B52" s="32" t="s">
        <v>162</v>
      </c>
      <c r="C52" s="36">
        <v>2</v>
      </c>
      <c r="D52" s="1"/>
      <c r="E52" s="36">
        <f t="shared" si="2"/>
        <v>0</v>
      </c>
      <c r="K52" s="41"/>
      <c r="L52" s="41"/>
    </row>
    <row r="53" spans="1:12" ht="15.75" x14ac:dyDescent="0.25">
      <c r="A53" s="36">
        <v>56379</v>
      </c>
      <c r="B53" s="32" t="s">
        <v>220</v>
      </c>
      <c r="C53" s="36">
        <v>2</v>
      </c>
      <c r="D53" s="1"/>
      <c r="E53" s="36">
        <f t="shared" si="2"/>
        <v>0</v>
      </c>
      <c r="K53" s="41"/>
      <c r="L53" s="44"/>
    </row>
    <row r="54" spans="1:12" ht="15.75" x14ac:dyDescent="0.25">
      <c r="A54" s="36">
        <v>56383</v>
      </c>
      <c r="B54" s="32" t="s">
        <v>163</v>
      </c>
      <c r="C54" s="36">
        <v>2</v>
      </c>
      <c r="D54" s="1"/>
      <c r="E54" s="36">
        <f t="shared" si="2"/>
        <v>0</v>
      </c>
      <c r="K54" s="41"/>
      <c r="L54" s="44"/>
    </row>
    <row r="55" spans="1:12" ht="15.75" x14ac:dyDescent="0.25">
      <c r="A55" s="36">
        <v>56388</v>
      </c>
      <c r="B55" s="32" t="s">
        <v>221</v>
      </c>
      <c r="C55" s="36">
        <v>2</v>
      </c>
      <c r="D55" s="1"/>
      <c r="E55" s="36">
        <f t="shared" si="2"/>
        <v>0</v>
      </c>
      <c r="K55" s="41"/>
      <c r="L55" s="44"/>
    </row>
    <row r="56" spans="1:12" ht="15.75" x14ac:dyDescent="0.25">
      <c r="A56" s="36">
        <v>56391</v>
      </c>
      <c r="B56" s="32" t="s">
        <v>165</v>
      </c>
      <c r="C56" s="36">
        <v>2.5</v>
      </c>
      <c r="D56" s="1"/>
      <c r="E56" s="36">
        <f t="shared" si="2"/>
        <v>0</v>
      </c>
      <c r="K56" s="41"/>
      <c r="L56" s="44"/>
    </row>
    <row r="57" spans="1:12" ht="15.75" x14ac:dyDescent="0.25">
      <c r="A57" s="36">
        <v>56397</v>
      </c>
      <c r="B57" s="32" t="s">
        <v>166</v>
      </c>
      <c r="C57" s="36">
        <v>2.5</v>
      </c>
      <c r="D57" s="1"/>
      <c r="E57" s="36">
        <f t="shared" si="2"/>
        <v>0</v>
      </c>
      <c r="K57" s="41"/>
      <c r="L57" s="44"/>
    </row>
    <row r="58" spans="1:12" ht="15.75" x14ac:dyDescent="0.25">
      <c r="A58" s="36">
        <v>56398</v>
      </c>
      <c r="B58" s="32" t="s">
        <v>167</v>
      </c>
      <c r="C58" s="36">
        <v>2</v>
      </c>
      <c r="D58" s="1"/>
      <c r="E58" s="36">
        <f t="shared" si="2"/>
        <v>0</v>
      </c>
      <c r="K58" s="41"/>
      <c r="L58" s="44"/>
    </row>
    <row r="59" spans="1:12" ht="15.75" x14ac:dyDescent="0.25">
      <c r="A59" s="36">
        <v>56399</v>
      </c>
      <c r="B59" s="32" t="s">
        <v>168</v>
      </c>
      <c r="C59" s="36">
        <v>2</v>
      </c>
      <c r="D59" s="1"/>
      <c r="E59" s="36">
        <f t="shared" si="2"/>
        <v>0</v>
      </c>
      <c r="K59" s="41"/>
      <c r="L59" s="44"/>
    </row>
    <row r="60" spans="1:12" ht="15.75" x14ac:dyDescent="0.25">
      <c r="A60" s="36">
        <v>56400</v>
      </c>
      <c r="B60" s="32" t="s">
        <v>169</v>
      </c>
      <c r="C60" s="36">
        <v>2</v>
      </c>
      <c r="D60" s="1"/>
      <c r="E60" s="36">
        <f t="shared" si="2"/>
        <v>0</v>
      </c>
      <c r="K60" s="41"/>
      <c r="L60" s="44"/>
    </row>
    <row r="61" spans="1:12" ht="15.75" x14ac:dyDescent="0.25">
      <c r="A61" s="36">
        <v>64419</v>
      </c>
      <c r="B61" s="32" t="s">
        <v>194</v>
      </c>
      <c r="C61" s="36">
        <v>3</v>
      </c>
      <c r="D61" s="1"/>
      <c r="E61" s="36">
        <f t="shared" si="2"/>
        <v>0</v>
      </c>
      <c r="K61" s="41"/>
      <c r="L61" s="44"/>
    </row>
    <row r="62" spans="1:12" ht="15.75" x14ac:dyDescent="0.25">
      <c r="A62" s="36">
        <v>64509</v>
      </c>
      <c r="B62" s="32" t="s">
        <v>222</v>
      </c>
      <c r="C62" s="36">
        <v>3.5</v>
      </c>
      <c r="D62" s="1"/>
      <c r="E62" s="36">
        <f t="shared" si="2"/>
        <v>0</v>
      </c>
      <c r="K62" s="41"/>
      <c r="L62" s="44"/>
    </row>
    <row r="63" spans="1:12" ht="15.75" x14ac:dyDescent="0.25">
      <c r="A63" s="36">
        <v>64523</v>
      </c>
      <c r="B63" s="32" t="s">
        <v>223</v>
      </c>
      <c r="C63" s="36">
        <v>2.5</v>
      </c>
      <c r="D63" s="1"/>
      <c r="E63" s="36">
        <f t="shared" si="2"/>
        <v>0</v>
      </c>
      <c r="K63" s="41"/>
      <c r="L63" s="44"/>
    </row>
    <row r="64" spans="1:12" ht="30" x14ac:dyDescent="0.25">
      <c r="A64" s="36">
        <v>66247</v>
      </c>
      <c r="B64" s="32" t="s">
        <v>170</v>
      </c>
      <c r="C64" s="36">
        <v>2</v>
      </c>
      <c r="D64" s="1"/>
      <c r="E64" s="36">
        <f t="shared" si="2"/>
        <v>0</v>
      </c>
      <c r="K64" s="41"/>
      <c r="L64" s="44"/>
    </row>
    <row r="65" spans="1:12" ht="15.75" x14ac:dyDescent="0.25">
      <c r="A65" s="36">
        <v>66248</v>
      </c>
      <c r="B65" s="32" t="s">
        <v>224</v>
      </c>
      <c r="C65" s="36">
        <v>2</v>
      </c>
      <c r="D65" s="1"/>
      <c r="E65" s="36">
        <f t="shared" si="2"/>
        <v>0</v>
      </c>
      <c r="K65" s="41"/>
      <c r="L65" s="44"/>
    </row>
    <row r="66" spans="1:12" ht="30" x14ac:dyDescent="0.25">
      <c r="A66" s="36">
        <v>66327</v>
      </c>
      <c r="B66" s="32" t="s">
        <v>225</v>
      </c>
      <c r="C66" s="36">
        <v>2</v>
      </c>
      <c r="D66" s="1"/>
      <c r="E66" s="36">
        <f t="shared" si="2"/>
        <v>0</v>
      </c>
      <c r="K66" s="41"/>
      <c r="L66" s="44"/>
    </row>
    <row r="67" spans="1:12" ht="15.75" x14ac:dyDescent="0.25">
      <c r="A67" s="36">
        <v>104215</v>
      </c>
      <c r="B67" s="32" t="s">
        <v>172</v>
      </c>
      <c r="C67" s="36">
        <v>2.5</v>
      </c>
      <c r="D67" s="1"/>
      <c r="E67" s="36">
        <f t="shared" si="2"/>
        <v>0</v>
      </c>
      <c r="K67" s="41"/>
      <c r="L67" s="44"/>
    </row>
    <row r="68" spans="1:12" ht="15.75" x14ac:dyDescent="0.25">
      <c r="A68" s="36">
        <v>124301</v>
      </c>
      <c r="B68" s="32" t="s">
        <v>226</v>
      </c>
      <c r="C68" s="36">
        <v>2.5</v>
      </c>
      <c r="D68" s="1"/>
      <c r="E68" s="36">
        <f t="shared" si="2"/>
        <v>0</v>
      </c>
      <c r="K68" s="41"/>
      <c r="L68" s="44"/>
    </row>
    <row r="69" spans="1:12" ht="15.75" x14ac:dyDescent="0.25">
      <c r="A69" s="36">
        <v>127442</v>
      </c>
      <c r="B69" s="32" t="s">
        <v>173</v>
      </c>
      <c r="C69" s="36">
        <v>3</v>
      </c>
      <c r="D69" s="1"/>
      <c r="E69" s="36">
        <f t="shared" si="2"/>
        <v>0</v>
      </c>
      <c r="K69" s="41"/>
      <c r="L69" s="44"/>
    </row>
    <row r="70" spans="1:12" ht="30" x14ac:dyDescent="0.25">
      <c r="A70" s="36">
        <v>127444</v>
      </c>
      <c r="B70" s="32" t="s">
        <v>174</v>
      </c>
      <c r="C70" s="36">
        <v>3</v>
      </c>
      <c r="D70" s="1"/>
      <c r="E70" s="36">
        <f t="shared" si="2"/>
        <v>0</v>
      </c>
      <c r="K70" s="41"/>
      <c r="L70" s="44"/>
    </row>
    <row r="71" spans="1:12" ht="30" x14ac:dyDescent="0.25">
      <c r="A71" s="36">
        <v>127446</v>
      </c>
      <c r="B71" s="32" t="s">
        <v>175</v>
      </c>
      <c r="C71" s="36">
        <v>3.5</v>
      </c>
      <c r="D71" s="1"/>
      <c r="E71" s="36">
        <f t="shared" si="2"/>
        <v>0</v>
      </c>
      <c r="K71" s="41"/>
      <c r="L71" s="44"/>
    </row>
    <row r="72" spans="1:12" ht="30" x14ac:dyDescent="0.25">
      <c r="A72" s="36">
        <v>127742</v>
      </c>
      <c r="B72" s="32" t="s">
        <v>227</v>
      </c>
      <c r="C72" s="36">
        <v>2</v>
      </c>
      <c r="D72" s="1"/>
      <c r="E72" s="36">
        <f t="shared" si="2"/>
        <v>0</v>
      </c>
      <c r="K72" s="41"/>
      <c r="L72" s="44"/>
    </row>
    <row r="73" spans="1:12" ht="15.75" x14ac:dyDescent="0.25">
      <c r="A73" s="36">
        <v>134113</v>
      </c>
      <c r="B73" s="32" t="s">
        <v>228</v>
      </c>
      <c r="C73" s="36">
        <v>3.5</v>
      </c>
      <c r="D73" s="1"/>
      <c r="E73" s="36">
        <f t="shared" si="2"/>
        <v>0</v>
      </c>
      <c r="K73" s="41"/>
      <c r="L73" s="44"/>
    </row>
    <row r="74" spans="1:12" ht="15.75" x14ac:dyDescent="0.25">
      <c r="A74" s="36">
        <v>276413</v>
      </c>
      <c r="B74" s="32" t="s">
        <v>229</v>
      </c>
      <c r="C74" s="36">
        <v>4</v>
      </c>
      <c r="D74" s="1"/>
      <c r="E74" s="36">
        <f t="shared" si="2"/>
        <v>0</v>
      </c>
      <c r="K74" s="41"/>
      <c r="L74" s="44"/>
    </row>
    <row r="75" spans="1:12" ht="15.75" x14ac:dyDescent="0.25">
      <c r="A75" s="36">
        <v>277006</v>
      </c>
      <c r="B75" s="32" t="s">
        <v>230</v>
      </c>
      <c r="C75" s="36">
        <v>3</v>
      </c>
      <c r="D75" s="1"/>
      <c r="E75" s="36">
        <f t="shared" si="2"/>
        <v>0</v>
      </c>
      <c r="K75" s="41"/>
      <c r="L75" s="44"/>
    </row>
    <row r="76" spans="1:12" ht="15.75" x14ac:dyDescent="0.25">
      <c r="A76" s="36">
        <v>314533</v>
      </c>
      <c r="B76" s="32" t="s">
        <v>130</v>
      </c>
      <c r="C76" s="36">
        <v>3.5</v>
      </c>
      <c r="D76" s="1"/>
      <c r="E76" s="36">
        <f t="shared" si="2"/>
        <v>0</v>
      </c>
      <c r="K76" s="41"/>
      <c r="L76" s="44"/>
    </row>
    <row r="77" spans="1:12" x14ac:dyDescent="0.25">
      <c r="A77" s="36">
        <v>314535</v>
      </c>
      <c r="B77" s="32" t="s">
        <v>131</v>
      </c>
      <c r="C77" s="36">
        <v>2.5</v>
      </c>
      <c r="D77" s="1"/>
      <c r="E77" s="36">
        <f t="shared" si="2"/>
        <v>0</v>
      </c>
    </row>
    <row r="78" spans="1:12" x14ac:dyDescent="0.25">
      <c r="A78" s="36">
        <v>338401</v>
      </c>
      <c r="B78" s="32" t="s">
        <v>186</v>
      </c>
      <c r="C78" s="36">
        <v>2</v>
      </c>
      <c r="D78" s="1"/>
      <c r="E78" s="36">
        <f t="shared" si="2"/>
        <v>0</v>
      </c>
    </row>
    <row r="79" spans="1:12" ht="30" x14ac:dyDescent="0.25">
      <c r="A79" s="36">
        <v>336512</v>
      </c>
      <c r="B79" s="32" t="s">
        <v>231</v>
      </c>
      <c r="C79" s="36">
        <v>2</v>
      </c>
      <c r="D79" s="1"/>
      <c r="E79" s="36">
        <f t="shared" si="2"/>
        <v>0</v>
      </c>
    </row>
    <row r="80" spans="1:12" x14ac:dyDescent="0.25">
      <c r="A80" s="36">
        <v>336517</v>
      </c>
      <c r="B80" s="32" t="s">
        <v>232</v>
      </c>
      <c r="C80" s="36">
        <v>2.5</v>
      </c>
      <c r="D80" s="1"/>
      <c r="E80" s="36">
        <f t="shared" si="2"/>
        <v>0</v>
      </c>
    </row>
    <row r="81" spans="1:5" x14ac:dyDescent="0.25">
      <c r="A81" s="36">
        <v>336525</v>
      </c>
      <c r="B81" s="32" t="s">
        <v>233</v>
      </c>
      <c r="C81" s="36">
        <v>2</v>
      </c>
      <c r="D81" s="1"/>
      <c r="E81" s="36">
        <f t="shared" si="2"/>
        <v>0</v>
      </c>
    </row>
    <row r="82" spans="1:5" x14ac:dyDescent="0.25">
      <c r="A82" s="36">
        <v>336528</v>
      </c>
      <c r="B82" s="32" t="s">
        <v>234</v>
      </c>
      <c r="C82" s="36">
        <v>2.5</v>
      </c>
      <c r="D82" s="1"/>
      <c r="E82" s="36">
        <f t="shared" si="2"/>
        <v>0</v>
      </c>
    </row>
    <row r="83" spans="1:5" ht="30" x14ac:dyDescent="0.25">
      <c r="A83" s="36">
        <v>336529</v>
      </c>
      <c r="B83" s="32" t="s">
        <v>235</v>
      </c>
      <c r="C83" s="36">
        <v>2.5</v>
      </c>
      <c r="D83" s="1"/>
      <c r="E83" s="36">
        <f t="shared" si="2"/>
        <v>0</v>
      </c>
    </row>
    <row r="84" spans="1:5" x14ac:dyDescent="0.25">
      <c r="A84" s="36">
        <v>134145</v>
      </c>
      <c r="B84" s="32" t="s">
        <v>236</v>
      </c>
      <c r="C84" s="36">
        <v>2</v>
      </c>
      <c r="D84" s="1"/>
      <c r="E84" s="36">
        <f t="shared" si="2"/>
        <v>0</v>
      </c>
    </row>
    <row r="85" spans="1:5" x14ac:dyDescent="0.25">
      <c r="A85" s="36">
        <v>134020</v>
      </c>
      <c r="B85" s="32" t="s">
        <v>237</v>
      </c>
      <c r="C85" s="36">
        <v>3.5</v>
      </c>
      <c r="D85" s="1"/>
      <c r="E85" s="36">
        <f t="shared" si="2"/>
        <v>0</v>
      </c>
    </row>
  </sheetData>
  <sheetProtection algorithmName="SHA-512" hashValue="edgodimjvaYsfPiNWR9kDKlOADZF/PDYkavD66m5s+FJpAMyfltoLVZ+f/0K0ZB2vFlT3NnYE35C8/1SzsKBwQ==" saltValue="lHanroNvGRGSVOiYLfj25w==" spinCount="100000" sheet="1" objects="1" scenarios="1"/>
  <conditionalFormatting sqref="D11:D19">
    <cfRule type="expression" dxfId="19" priority="5">
      <formula>D11="נ"</formula>
    </cfRule>
    <cfRule type="expression" dxfId="18" priority="6">
      <formula>D11="פטור"</formula>
    </cfRule>
    <cfRule type="cellIs" dxfId="17" priority="7" operator="between">
      <formula>55</formula>
      <formula>100</formula>
    </cfRule>
    <cfRule type="cellIs" dxfId="16" priority="8" operator="between">
      <formula>1</formula>
      <formula>54</formula>
    </cfRule>
  </conditionalFormatting>
  <conditionalFormatting sqref="D25:D85">
    <cfRule type="expression" dxfId="15" priority="1">
      <formula>D25="נ"</formula>
    </cfRule>
    <cfRule type="expression" dxfId="14" priority="2">
      <formula>D25="פטור"</formula>
    </cfRule>
    <cfRule type="cellIs" dxfId="13" priority="3" operator="between">
      <formula>55</formula>
      <formula>100</formula>
    </cfRule>
    <cfRule type="cellIs" dxfId="12" priority="4" operator="between">
      <formula>1</formula>
      <formula>54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AC69E-7043-4781-94CF-3AFB423C8B8A}">
  <dimension ref="A1:M66"/>
  <sheetViews>
    <sheetView rightToLeft="1" workbookViewId="0">
      <selection activeCell="L20" sqref="L20"/>
    </sheetView>
  </sheetViews>
  <sheetFormatPr defaultColWidth="8.7109375" defaultRowHeight="15" x14ac:dyDescent="0.25"/>
  <cols>
    <col min="1" max="1" width="8.7109375" style="22"/>
    <col min="2" max="2" width="25.85546875" style="22" customWidth="1"/>
    <col min="3" max="16384" width="8.7109375" style="22"/>
  </cols>
  <sheetData>
    <row r="1" spans="1:12" x14ac:dyDescent="0.25">
      <c r="A1" s="21" t="s">
        <v>238</v>
      </c>
    </row>
    <row r="2" spans="1:12" ht="18.75" x14ac:dyDescent="0.25">
      <c r="A2" s="23" t="s">
        <v>239</v>
      </c>
    </row>
    <row r="3" spans="1:12" x14ac:dyDescent="0.25">
      <c r="A3" s="42" t="s">
        <v>141</v>
      </c>
    </row>
    <row r="4" spans="1:12" x14ac:dyDescent="0.25">
      <c r="A4" s="42" t="s">
        <v>240</v>
      </c>
    </row>
    <row r="5" spans="1:12" x14ac:dyDescent="0.25">
      <c r="A5" s="42" t="s">
        <v>241</v>
      </c>
    </row>
    <row r="6" spans="1:12" x14ac:dyDescent="0.25">
      <c r="A6" s="42" t="s">
        <v>242</v>
      </c>
    </row>
    <row r="7" spans="1:12" x14ac:dyDescent="0.25">
      <c r="A7" s="42" t="s">
        <v>243</v>
      </c>
    </row>
    <row r="8" spans="1:12" x14ac:dyDescent="0.25">
      <c r="A8" s="42" t="s">
        <v>244</v>
      </c>
    </row>
    <row r="9" spans="1:12" ht="18.75" x14ac:dyDescent="0.25">
      <c r="A9" s="23"/>
    </row>
    <row r="11" spans="1:12" x14ac:dyDescent="0.25">
      <c r="A11" s="30" t="s">
        <v>245</v>
      </c>
      <c r="I11" s="25" t="s">
        <v>115</v>
      </c>
      <c r="J11" s="26"/>
      <c r="K11" s="26"/>
      <c r="L11" s="27">
        <f>SUM(E14:E21)</f>
        <v>0</v>
      </c>
    </row>
    <row r="12" spans="1:12" x14ac:dyDescent="0.25">
      <c r="A12" s="76" t="s">
        <v>284</v>
      </c>
      <c r="I12" s="28" t="s">
        <v>116</v>
      </c>
      <c r="L12" s="29">
        <f>SUM(E26:E45)</f>
        <v>0</v>
      </c>
    </row>
    <row r="13" spans="1:12" x14ac:dyDescent="0.25">
      <c r="A13" s="31"/>
      <c r="B13" s="32"/>
      <c r="C13" s="33" t="s">
        <v>8</v>
      </c>
      <c r="D13" s="33" t="s">
        <v>7</v>
      </c>
      <c r="E13" s="34" t="s">
        <v>119</v>
      </c>
      <c r="I13" s="28"/>
      <c r="L13" s="29"/>
    </row>
    <row r="14" spans="1:12" ht="14.1" customHeight="1" x14ac:dyDescent="0.25">
      <c r="A14" s="35">
        <v>58182</v>
      </c>
      <c r="B14" s="32" t="s">
        <v>246</v>
      </c>
      <c r="C14" s="35">
        <v>2.5</v>
      </c>
      <c r="D14" s="1"/>
      <c r="E14" s="36">
        <f>IF(D14&gt;=55,C14,0)</f>
        <v>0</v>
      </c>
      <c r="I14" s="47" t="s">
        <v>118</v>
      </c>
      <c r="J14" s="48"/>
      <c r="K14" s="48"/>
      <c r="L14" s="49">
        <f>SUM(L11:L13)</f>
        <v>0</v>
      </c>
    </row>
    <row r="15" spans="1:12" ht="30" x14ac:dyDescent="0.25">
      <c r="A15" s="35">
        <v>86172</v>
      </c>
      <c r="B15" s="32" t="s">
        <v>247</v>
      </c>
      <c r="C15" s="35">
        <v>3</v>
      </c>
      <c r="D15" s="1"/>
      <c r="E15" s="36">
        <f>IF(D15&gt;=55,C15,0)</f>
        <v>0</v>
      </c>
    </row>
    <row r="16" spans="1:12" ht="14.1" customHeight="1" x14ac:dyDescent="0.25">
      <c r="A16" s="35">
        <v>86376</v>
      </c>
      <c r="B16" s="32" t="s">
        <v>248</v>
      </c>
      <c r="C16" s="35">
        <v>3</v>
      </c>
      <c r="D16" s="1"/>
      <c r="E16" s="36">
        <f>IF(D16&gt;=55,C16,0)</f>
        <v>0</v>
      </c>
    </row>
    <row r="17" spans="1:13" ht="15.75" x14ac:dyDescent="0.25">
      <c r="A17" s="35">
        <v>104192</v>
      </c>
      <c r="B17" s="32" t="s">
        <v>249</v>
      </c>
      <c r="C17" s="35">
        <v>3</v>
      </c>
      <c r="D17" s="1"/>
      <c r="E17" s="36">
        <f t="shared" ref="E17:E21" si="0">IF(D17&gt;=55,C17,0)</f>
        <v>0</v>
      </c>
      <c r="L17" s="41"/>
      <c r="M17" s="44"/>
    </row>
    <row r="18" spans="1:13" ht="15.75" x14ac:dyDescent="0.25">
      <c r="A18" s="35">
        <v>104215</v>
      </c>
      <c r="B18" s="32" t="s">
        <v>250</v>
      </c>
      <c r="C18" s="35">
        <v>2.5</v>
      </c>
      <c r="D18" s="1"/>
      <c r="E18" s="36">
        <f t="shared" si="0"/>
        <v>0</v>
      </c>
      <c r="L18" s="41"/>
      <c r="M18" s="44"/>
    </row>
    <row r="19" spans="1:13" ht="14.1" customHeight="1" x14ac:dyDescent="0.25">
      <c r="A19" s="35">
        <v>94481</v>
      </c>
      <c r="B19" s="32" t="s">
        <v>121</v>
      </c>
      <c r="C19" s="35">
        <v>4</v>
      </c>
      <c r="D19" s="1"/>
      <c r="E19" s="36">
        <f t="shared" si="0"/>
        <v>0</v>
      </c>
      <c r="L19" s="41"/>
      <c r="M19" s="41"/>
    </row>
    <row r="20" spans="1:13" x14ac:dyDescent="0.25">
      <c r="A20" s="35"/>
      <c r="B20" s="32" t="s">
        <v>72</v>
      </c>
      <c r="C20" s="35"/>
      <c r="E20" s="36"/>
      <c r="L20" s="41"/>
      <c r="M20" s="51"/>
    </row>
    <row r="21" spans="1:13" ht="15.75" x14ac:dyDescent="0.25">
      <c r="A21" s="35">
        <v>14003</v>
      </c>
      <c r="B21" s="32" t="s">
        <v>80</v>
      </c>
      <c r="C21" s="35">
        <v>3</v>
      </c>
      <c r="D21" s="1"/>
      <c r="E21" s="36">
        <f t="shared" si="0"/>
        <v>0</v>
      </c>
      <c r="L21" s="41"/>
      <c r="M21" s="44"/>
    </row>
    <row r="22" spans="1:13" ht="14.1" customHeight="1" x14ac:dyDescent="0.25">
      <c r="L22" s="41"/>
    </row>
    <row r="23" spans="1:13" ht="15.75" x14ac:dyDescent="0.25">
      <c r="A23" s="30" t="s">
        <v>251</v>
      </c>
      <c r="J23" s="44"/>
      <c r="L23" s="41"/>
      <c r="M23" s="44"/>
    </row>
    <row r="24" spans="1:13" ht="15.75" x14ac:dyDescent="0.25">
      <c r="A24" s="30"/>
      <c r="J24" s="44"/>
      <c r="L24" s="41"/>
      <c r="M24" s="44"/>
    </row>
    <row r="25" spans="1:13" ht="14.1" customHeight="1" x14ac:dyDescent="0.25">
      <c r="A25" s="30"/>
      <c r="B25" s="32"/>
      <c r="C25" s="33" t="s">
        <v>8</v>
      </c>
      <c r="D25" s="33" t="s">
        <v>7</v>
      </c>
      <c r="E25" s="34" t="s">
        <v>119</v>
      </c>
      <c r="J25" s="41"/>
      <c r="L25" s="41"/>
      <c r="M25" s="44"/>
    </row>
    <row r="26" spans="1:13" ht="15.75" x14ac:dyDescent="0.25">
      <c r="A26" s="35">
        <v>54373</v>
      </c>
      <c r="B26" s="32" t="s">
        <v>129</v>
      </c>
      <c r="C26" s="35">
        <v>2.5</v>
      </c>
      <c r="D26" s="1"/>
      <c r="E26" s="36">
        <f>IF(D26&gt;=55,#REF!,0)</f>
        <v>0</v>
      </c>
      <c r="F26" s="41"/>
      <c r="J26" s="51"/>
      <c r="L26" s="41"/>
      <c r="M26" s="44"/>
    </row>
    <row r="27" spans="1:13" ht="15.75" x14ac:dyDescent="0.25">
      <c r="A27" s="35">
        <v>54461</v>
      </c>
      <c r="B27" s="32" t="s">
        <v>252</v>
      </c>
      <c r="C27" s="35">
        <v>3</v>
      </c>
      <c r="D27" s="1"/>
      <c r="E27" s="36">
        <f>IF(D27&gt;=55,#REF!,0)</f>
        <v>0</v>
      </c>
      <c r="F27" s="41"/>
      <c r="J27" s="44"/>
      <c r="L27" s="41"/>
      <c r="M27" s="44"/>
    </row>
    <row r="28" spans="1:13" ht="14.1" customHeight="1" x14ac:dyDescent="0.25">
      <c r="A28" s="35">
        <v>56396</v>
      </c>
      <c r="B28" s="32" t="s">
        <v>253</v>
      </c>
      <c r="C28" s="35">
        <v>2.5</v>
      </c>
      <c r="D28" s="1"/>
      <c r="E28" s="36">
        <f>IF(D28&gt;=55,#REF!,0)</f>
        <v>0</v>
      </c>
      <c r="F28" s="41"/>
      <c r="J28" s="51"/>
      <c r="L28" s="41"/>
      <c r="M28" s="44"/>
    </row>
    <row r="29" spans="1:13" ht="15.75" x14ac:dyDescent="0.25">
      <c r="A29" s="35">
        <v>56166</v>
      </c>
      <c r="B29" s="32" t="s">
        <v>254</v>
      </c>
      <c r="C29" s="35">
        <v>2</v>
      </c>
      <c r="D29" s="1"/>
      <c r="E29" s="36">
        <f>IF(D29&gt;=55,#REF!,0)</f>
        <v>0</v>
      </c>
      <c r="F29" s="41"/>
      <c r="J29" s="44"/>
      <c r="L29" s="41"/>
      <c r="M29" s="44"/>
    </row>
    <row r="30" spans="1:13" ht="15.75" x14ac:dyDescent="0.25">
      <c r="A30" s="35">
        <v>56378</v>
      </c>
      <c r="B30" s="32" t="s">
        <v>255</v>
      </c>
      <c r="C30" s="35">
        <v>2</v>
      </c>
      <c r="D30" s="1"/>
      <c r="E30" s="36">
        <f>IF(D30&gt;=55,#REF!,0)</f>
        <v>0</v>
      </c>
      <c r="F30" s="41"/>
      <c r="J30" s="44"/>
      <c r="L30" s="41"/>
      <c r="M30" s="44"/>
    </row>
    <row r="31" spans="1:13" ht="15.75" x14ac:dyDescent="0.25">
      <c r="A31" s="35">
        <v>56383</v>
      </c>
      <c r="B31" s="32" t="s">
        <v>163</v>
      </c>
      <c r="C31" s="35">
        <v>2</v>
      </c>
      <c r="D31" s="1"/>
      <c r="E31" s="36">
        <f>IF(D31&gt;=55,#REF!,0)</f>
        <v>0</v>
      </c>
      <c r="J31" s="44"/>
      <c r="L31" s="41"/>
      <c r="M31" s="44"/>
    </row>
    <row r="32" spans="1:13" ht="15.75" x14ac:dyDescent="0.25">
      <c r="A32" s="35">
        <v>56388</v>
      </c>
      <c r="B32" s="32" t="s">
        <v>221</v>
      </c>
      <c r="C32" s="35">
        <v>2</v>
      </c>
      <c r="D32" s="1"/>
      <c r="E32" s="36">
        <f>IF(D32&gt;=55,#REF!,0)</f>
        <v>0</v>
      </c>
      <c r="J32" s="44"/>
      <c r="L32" s="41"/>
      <c r="M32" s="44"/>
    </row>
    <row r="33" spans="1:13" ht="23.1" customHeight="1" x14ac:dyDescent="0.25">
      <c r="A33" s="35">
        <v>56391</v>
      </c>
      <c r="B33" s="32" t="s">
        <v>165</v>
      </c>
      <c r="C33" s="35">
        <v>2.5</v>
      </c>
      <c r="D33" s="1"/>
      <c r="E33" s="36">
        <f>IF(D33&gt;=55,#REF!,0)</f>
        <v>0</v>
      </c>
      <c r="F33" s="41"/>
      <c r="G33"/>
      <c r="J33" s="44"/>
      <c r="L33" s="41"/>
      <c r="M33" s="44"/>
    </row>
    <row r="34" spans="1:13" ht="15.6" customHeight="1" x14ac:dyDescent="0.25">
      <c r="A34" s="35">
        <v>56395</v>
      </c>
      <c r="B34" s="32" t="s">
        <v>256</v>
      </c>
      <c r="C34" s="35">
        <v>4</v>
      </c>
      <c r="D34" s="1"/>
      <c r="E34" s="36">
        <f>IF(D34&gt;=55,#REF!,0)</f>
        <v>0</v>
      </c>
      <c r="F34" s="41"/>
      <c r="G34"/>
      <c r="J34" s="44"/>
      <c r="L34" s="41"/>
      <c r="M34" s="51"/>
    </row>
    <row r="35" spans="1:13" ht="23.1" customHeight="1" x14ac:dyDescent="0.25">
      <c r="A35" s="35">
        <v>56397</v>
      </c>
      <c r="B35" s="32" t="s">
        <v>166</v>
      </c>
      <c r="C35" s="35">
        <v>2.5</v>
      </c>
      <c r="D35" s="1"/>
      <c r="E35" s="36">
        <f>IF(D35&gt;=55,#REF!,0)</f>
        <v>0</v>
      </c>
      <c r="F35" s="41"/>
      <c r="G35"/>
      <c r="J35" s="44"/>
      <c r="L35" s="41"/>
      <c r="M35" s="44"/>
    </row>
    <row r="36" spans="1:13" ht="23.1" customHeight="1" x14ac:dyDescent="0.25">
      <c r="A36" s="35">
        <v>66248</v>
      </c>
      <c r="B36" s="32" t="s">
        <v>257</v>
      </c>
      <c r="C36" s="35">
        <v>2</v>
      </c>
      <c r="D36" s="1"/>
      <c r="E36" s="36">
        <f>IF(D36&gt;=55,#REF!,0)</f>
        <v>0</v>
      </c>
      <c r="F36" s="41"/>
      <c r="G36" s="41"/>
      <c r="J36" s="44"/>
      <c r="L36" s="41"/>
      <c r="M36" s="44"/>
    </row>
    <row r="37" spans="1:13" ht="15.75" x14ac:dyDescent="0.25">
      <c r="A37" s="35">
        <v>114081</v>
      </c>
      <c r="B37" s="32" t="s">
        <v>258</v>
      </c>
      <c r="C37" s="35">
        <v>1.5</v>
      </c>
      <c r="D37" s="1"/>
      <c r="E37" s="36">
        <f>IF(D37&gt;=55,#REF!,0)</f>
        <v>0</v>
      </c>
      <c r="F37" s="41"/>
      <c r="G37"/>
      <c r="J37" s="44"/>
      <c r="K37" s="44"/>
    </row>
    <row r="38" spans="1:13" ht="15.75" x14ac:dyDescent="0.25">
      <c r="A38" s="35">
        <v>114082</v>
      </c>
      <c r="B38" s="32" t="s">
        <v>259</v>
      </c>
      <c r="C38" s="35">
        <v>1.5</v>
      </c>
      <c r="D38" s="1"/>
      <c r="E38" s="36">
        <f>IF(D38&gt;=55,#REF!,0)</f>
        <v>0</v>
      </c>
      <c r="J38" s="44"/>
      <c r="K38" s="44"/>
    </row>
    <row r="39" spans="1:13" ht="15.75" x14ac:dyDescent="0.25">
      <c r="A39" s="35">
        <v>114101</v>
      </c>
      <c r="B39" s="32" t="s">
        <v>260</v>
      </c>
      <c r="C39" s="35">
        <v>4</v>
      </c>
      <c r="D39" s="1"/>
      <c r="E39" s="36">
        <f>IF(D39&gt;=55,#REF!,0)</f>
        <v>0</v>
      </c>
      <c r="J39" s="44"/>
      <c r="K39" s="44"/>
    </row>
    <row r="40" spans="1:13" ht="14.1" customHeight="1" x14ac:dyDescent="0.25">
      <c r="A40" s="35">
        <v>124400</v>
      </c>
      <c r="B40" s="32" t="s">
        <v>84</v>
      </c>
      <c r="C40" s="35">
        <v>5</v>
      </c>
      <c r="D40" s="1"/>
      <c r="E40" s="36">
        <f>IF(D40&gt;=55,#REF!,0)</f>
        <v>0</v>
      </c>
      <c r="F40" s="50"/>
      <c r="J40" s="51"/>
    </row>
    <row r="41" spans="1:13" ht="15.75" x14ac:dyDescent="0.25">
      <c r="A41" s="35" t="s">
        <v>72</v>
      </c>
      <c r="B41" s="32"/>
      <c r="C41" s="35"/>
      <c r="D41" s="1"/>
      <c r="E41" s="36"/>
      <c r="F41" s="50"/>
      <c r="J41" s="44"/>
      <c r="K41" s="44"/>
    </row>
    <row r="42" spans="1:13" ht="15.75" x14ac:dyDescent="0.25">
      <c r="A42" s="35">
        <v>124408</v>
      </c>
      <c r="B42" s="32" t="s">
        <v>261</v>
      </c>
      <c r="C42" s="35">
        <v>3.5</v>
      </c>
      <c r="D42" s="1"/>
      <c r="E42" s="36">
        <f>IF(D42&gt;=55,#REF!,0)</f>
        <v>0</v>
      </c>
      <c r="F42" s="50"/>
      <c r="J42" s="44"/>
      <c r="K42" s="44"/>
    </row>
    <row r="43" spans="1:13" x14ac:dyDescent="0.25">
      <c r="A43" s="35">
        <v>124510</v>
      </c>
      <c r="B43" s="32" t="s">
        <v>262</v>
      </c>
      <c r="C43" s="35">
        <v>4</v>
      </c>
      <c r="D43" s="1"/>
      <c r="E43" s="36">
        <f>IF(D43&gt;=55,#REF!,0)</f>
        <v>0</v>
      </c>
      <c r="F43" s="50"/>
    </row>
    <row r="44" spans="1:13" ht="30" x14ac:dyDescent="0.25">
      <c r="A44" s="35">
        <v>124605</v>
      </c>
      <c r="B44" s="32" t="s">
        <v>263</v>
      </c>
      <c r="C44" s="35">
        <v>2.5</v>
      </c>
      <c r="D44" s="1"/>
      <c r="E44" s="36">
        <f>IF(D44&gt;=55,#REF!,0)</f>
        <v>0</v>
      </c>
      <c r="F44" s="50"/>
    </row>
    <row r="45" spans="1:13" ht="30" x14ac:dyDescent="0.25">
      <c r="A45" s="35">
        <v>127446</v>
      </c>
      <c r="B45" s="32" t="s">
        <v>175</v>
      </c>
      <c r="C45" s="35">
        <v>3.5</v>
      </c>
      <c r="D45" s="1"/>
      <c r="E45" s="36">
        <f>IF(D45&gt;=55,#REF!,0)</f>
        <v>0</v>
      </c>
      <c r="F45" s="50"/>
      <c r="G45" s="50"/>
      <c r="H45" s="50"/>
    </row>
    <row r="46" spans="1:13" x14ac:dyDescent="0.25">
      <c r="A46" s="32"/>
      <c r="B46" s="32"/>
      <c r="C46" s="36"/>
      <c r="D46" s="32"/>
    </row>
    <row r="47" spans="1:13" x14ac:dyDescent="0.25">
      <c r="A47" s="32"/>
      <c r="B47" s="32"/>
      <c r="C47" s="36"/>
      <c r="D47" s="32"/>
    </row>
    <row r="48" spans="1:13" x14ac:dyDescent="0.25">
      <c r="A48" s="32"/>
      <c r="B48" s="32"/>
      <c r="C48" s="36"/>
      <c r="D48" s="32"/>
    </row>
    <row r="49" spans="1:4" x14ac:dyDescent="0.25">
      <c r="A49" s="32"/>
      <c r="B49" s="32"/>
      <c r="C49" s="36"/>
      <c r="D49" s="32"/>
    </row>
    <row r="50" spans="1:4" x14ac:dyDescent="0.25">
      <c r="A50" s="32"/>
      <c r="B50" s="32"/>
      <c r="C50" s="32"/>
      <c r="D50" s="32"/>
    </row>
    <row r="51" spans="1:4" x14ac:dyDescent="0.25">
      <c r="A51" s="32"/>
      <c r="B51" s="32"/>
      <c r="C51" s="32"/>
      <c r="D51" s="32"/>
    </row>
    <row r="52" spans="1:4" x14ac:dyDescent="0.25">
      <c r="A52" s="32"/>
      <c r="B52" s="32"/>
      <c r="C52" s="32"/>
      <c r="D52" s="32"/>
    </row>
    <row r="53" spans="1:4" x14ac:dyDescent="0.25">
      <c r="A53" s="32"/>
      <c r="B53" s="32"/>
      <c r="C53" s="32"/>
      <c r="D53" s="32"/>
    </row>
    <row r="54" spans="1:4" x14ac:dyDescent="0.25">
      <c r="A54" s="32"/>
      <c r="B54" s="32"/>
      <c r="C54" s="32"/>
      <c r="D54" s="32"/>
    </row>
    <row r="55" spans="1:4" x14ac:dyDescent="0.25">
      <c r="A55" s="32"/>
      <c r="B55" s="32"/>
      <c r="C55" s="32"/>
      <c r="D55" s="32"/>
    </row>
    <row r="56" spans="1:4" x14ac:dyDescent="0.25">
      <c r="A56" s="32"/>
      <c r="B56" s="32"/>
      <c r="C56" s="32"/>
      <c r="D56" s="32"/>
    </row>
    <row r="57" spans="1:4" x14ac:dyDescent="0.25">
      <c r="A57" s="32"/>
      <c r="B57" s="32"/>
      <c r="C57" s="32"/>
      <c r="D57" s="32"/>
    </row>
    <row r="58" spans="1:4" x14ac:dyDescent="0.25">
      <c r="A58" s="32"/>
      <c r="B58" s="32"/>
      <c r="C58" s="32"/>
      <c r="D58" s="32"/>
    </row>
    <row r="59" spans="1:4" x14ac:dyDescent="0.25">
      <c r="A59" s="32"/>
      <c r="B59" s="32"/>
      <c r="C59" s="32"/>
      <c r="D59" s="32"/>
    </row>
    <row r="60" spans="1:4" x14ac:dyDescent="0.25">
      <c r="A60" s="32"/>
      <c r="B60" s="32"/>
      <c r="C60" s="32"/>
      <c r="D60" s="32"/>
    </row>
    <row r="61" spans="1:4" x14ac:dyDescent="0.25">
      <c r="A61" s="32"/>
      <c r="B61" s="32"/>
      <c r="C61" s="32"/>
      <c r="D61" s="32"/>
    </row>
    <row r="62" spans="1:4" x14ac:dyDescent="0.25">
      <c r="A62" s="32"/>
      <c r="B62" s="32"/>
      <c r="C62" s="32"/>
      <c r="D62" s="32"/>
    </row>
    <row r="63" spans="1:4" x14ac:dyDescent="0.25">
      <c r="A63" s="32"/>
      <c r="B63" s="32"/>
      <c r="C63" s="32"/>
      <c r="D63" s="32"/>
    </row>
    <row r="64" spans="1:4" x14ac:dyDescent="0.25">
      <c r="A64" s="32"/>
      <c r="B64" s="32"/>
      <c r="C64" s="32"/>
      <c r="D64" s="32"/>
    </row>
    <row r="65" spans="1:4" x14ac:dyDescent="0.25">
      <c r="A65" s="32"/>
      <c r="B65" s="32"/>
      <c r="C65" s="32"/>
      <c r="D65" s="32"/>
    </row>
    <row r="66" spans="1:4" x14ac:dyDescent="0.25">
      <c r="A66" s="32"/>
      <c r="B66" s="32"/>
      <c r="C66" s="32"/>
      <c r="D66" s="32"/>
    </row>
  </sheetData>
  <sheetProtection algorithmName="SHA-512" hashValue="UoT4zWt0WV79FmCFWhmcZ8oznxQCAr6B6J1znfQ5Zw1DGf2+4eQcHtJqZQ+4DeYaCMyswT4jPQv2c0sqrD9HqA==" saltValue="frJ7dX9Q/J0gOBqNu0WeBA==" spinCount="100000" sheet="1" objects="1" scenarios="1"/>
  <conditionalFormatting sqref="D14:D19">
    <cfRule type="expression" dxfId="11" priority="9">
      <formula>D14="נ"</formula>
    </cfRule>
    <cfRule type="expression" dxfId="10" priority="10">
      <formula>D14="פטור"</formula>
    </cfRule>
    <cfRule type="cellIs" dxfId="9" priority="11" operator="between">
      <formula>55</formula>
      <formula>100</formula>
    </cfRule>
    <cfRule type="cellIs" dxfId="8" priority="12" operator="between">
      <formula>1</formula>
      <formula>54</formula>
    </cfRule>
  </conditionalFormatting>
  <conditionalFormatting sqref="D21">
    <cfRule type="expression" dxfId="7" priority="5">
      <formula>D21="נ"</formula>
    </cfRule>
    <cfRule type="expression" dxfId="6" priority="6">
      <formula>D21="פטור"</formula>
    </cfRule>
    <cfRule type="cellIs" dxfId="5" priority="7" operator="between">
      <formula>55</formula>
      <formula>100</formula>
    </cfRule>
    <cfRule type="cellIs" dxfId="4" priority="8" operator="between">
      <formula>1</formula>
      <formula>54</formula>
    </cfRule>
  </conditionalFormatting>
  <conditionalFormatting sqref="D26:D45">
    <cfRule type="expression" dxfId="3" priority="1">
      <formula>D26="נ"</formula>
    </cfRule>
    <cfRule type="expression" dxfId="2" priority="2">
      <formula>D26="פטור"</formula>
    </cfRule>
    <cfRule type="cellIs" dxfId="1" priority="3" operator="between">
      <formula>55</formula>
      <formula>100</formula>
    </cfRule>
    <cfRule type="cellIs" dxfId="0" priority="4" operator="between">
      <formula>1</formula>
      <formula>54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77B88-C71A-4930-B43A-1BD1664F4A2B}">
  <dimension ref="A1:Q248"/>
  <sheetViews>
    <sheetView rightToLeft="1" workbookViewId="0">
      <selection activeCell="F6" sqref="F6"/>
    </sheetView>
  </sheetViews>
  <sheetFormatPr defaultRowHeight="15" x14ac:dyDescent="0.25"/>
  <sheetData>
    <row r="1" spans="1:17" ht="18.75" x14ac:dyDescent="0.3">
      <c r="A1" s="53" t="s">
        <v>264</v>
      </c>
    </row>
    <row r="4" spans="1:17" x14ac:dyDescent="0.25">
      <c r="A4" s="19" t="s">
        <v>101</v>
      </c>
      <c r="B4" s="19"/>
      <c r="C4" s="19"/>
      <c r="D4" s="19"/>
      <c r="E4" s="19"/>
      <c r="F4" s="19" t="s">
        <v>102</v>
      </c>
      <c r="G4" s="19"/>
      <c r="H4" s="19"/>
      <c r="I4" s="19"/>
      <c r="J4" s="19"/>
      <c r="K4" s="19" t="s">
        <v>103</v>
      </c>
      <c r="M4" s="19"/>
      <c r="N4" s="19"/>
      <c r="O4" s="19" t="s">
        <v>101</v>
      </c>
      <c r="P4" s="19"/>
      <c r="Q4" s="19"/>
    </row>
    <row r="5" spans="1:17" x14ac:dyDescent="0.25">
      <c r="A5" t="s">
        <v>265</v>
      </c>
      <c r="F5" s="20" t="s">
        <v>273</v>
      </c>
      <c r="L5" s="20" t="s">
        <v>104</v>
      </c>
      <c r="O5" s="24" t="s">
        <v>266</v>
      </c>
    </row>
    <row r="6" spans="1:17" x14ac:dyDescent="0.25">
      <c r="D6" s="20"/>
      <c r="F6" s="54" t="s">
        <v>274</v>
      </c>
      <c r="L6" s="20"/>
    </row>
    <row r="7" spans="1:17" x14ac:dyDescent="0.25">
      <c r="B7" t="s">
        <v>267</v>
      </c>
      <c r="C7">
        <f>SUM(C9:C25)</f>
        <v>0</v>
      </c>
      <c r="G7" t="s">
        <v>267</v>
      </c>
      <c r="H7">
        <f>SUM(H9:H25)</f>
        <v>0</v>
      </c>
      <c r="L7" t="s">
        <v>267</v>
      </c>
      <c r="M7">
        <f>SUM(M9:M25)</f>
        <v>0</v>
      </c>
      <c r="P7" t="s">
        <v>267</v>
      </c>
      <c r="Q7">
        <f>SUM(Q9:Q25)</f>
        <v>0</v>
      </c>
    </row>
    <row r="8" spans="1:17" x14ac:dyDescent="0.25">
      <c r="A8" s="7" t="s">
        <v>268</v>
      </c>
      <c r="B8" s="21" t="s">
        <v>105</v>
      </c>
      <c r="C8" s="21" t="s">
        <v>8</v>
      </c>
      <c r="D8" s="21" t="s">
        <v>7</v>
      </c>
      <c r="E8" s="21"/>
      <c r="F8" s="7" t="s">
        <v>268</v>
      </c>
      <c r="G8" s="21" t="s">
        <v>105</v>
      </c>
      <c r="H8" s="21" t="s">
        <v>8</v>
      </c>
      <c r="I8" s="21" t="s">
        <v>7</v>
      </c>
      <c r="J8" s="21"/>
      <c r="K8" s="7" t="s">
        <v>268</v>
      </c>
      <c r="L8" s="21" t="s">
        <v>105</v>
      </c>
      <c r="M8" s="21" t="s">
        <v>8</v>
      </c>
      <c r="N8" s="21" t="s">
        <v>7</v>
      </c>
      <c r="O8" s="7" t="s">
        <v>268</v>
      </c>
      <c r="P8" s="21" t="s">
        <v>105</v>
      </c>
      <c r="Q8" s="21" t="s">
        <v>8</v>
      </c>
    </row>
    <row r="9" spans="1:17" s="1" customFormat="1" x14ac:dyDescent="0.25"/>
    <row r="10" spans="1:17" s="1" customFormat="1" x14ac:dyDescent="0.25"/>
    <row r="11" spans="1:17" s="1" customFormat="1" x14ac:dyDescent="0.25"/>
    <row r="12" spans="1:17" s="1" customFormat="1" x14ac:dyDescent="0.25"/>
    <row r="13" spans="1:17" s="1" customFormat="1" x14ac:dyDescent="0.25"/>
    <row r="14" spans="1:17" s="1" customFormat="1" x14ac:dyDescent="0.25"/>
    <row r="15" spans="1:17" s="1" customFormat="1" x14ac:dyDescent="0.25"/>
    <row r="16" spans="1: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x14ac:dyDescent="0.25"/>
    <row r="31" s="1" customFormat="1" x14ac:dyDescent="0.25"/>
    <row r="3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מקצועות חובה</vt:lpstr>
      <vt:lpstr>המגמה הכללית</vt:lpstr>
      <vt:lpstr>המגמה לחומרים</vt:lpstr>
      <vt:lpstr>טכנולוגיות סביבתיות</vt:lpstr>
      <vt:lpstr>תהליכים ביוכימיים</vt:lpstr>
      <vt:lpstr>המגמה הכמותית </vt:lpstr>
      <vt:lpstr>מקצועות בחירה נוספים</vt:lpstr>
    </vt:vector>
  </TitlesOfParts>
  <Company>Technion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ביאנקו-פלד חבצלת</cp:lastModifiedBy>
  <dcterms:created xsi:type="dcterms:W3CDTF">2022-10-28T15:15:59Z</dcterms:created>
  <dcterms:modified xsi:type="dcterms:W3CDTF">2024-03-26T10:55:07Z</dcterms:modified>
</cp:coreProperties>
</file>